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bailey.tas\AppData\Local\Microsoft\Windows\INetCache\Content.Outlook\CG6UM9RA\"/>
    </mc:Choice>
  </mc:AlternateContent>
  <xr:revisionPtr revIDLastSave="0" documentId="13_ncr:1_{D41C73E3-921E-40CC-9DD1-D940905D475F}" xr6:coauthVersionLast="44" xr6:coauthVersionMax="44" xr10:uidLastSave="{00000000-0000-0000-0000-000000000000}"/>
  <bookViews>
    <workbookView xWindow="20370" yWindow="-7980" windowWidth="29040" windowHeight="15840" xr2:uid="{ACB748B2-E72D-43ED-B72F-A5B6B41536D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2" i="1" l="1"/>
  <c r="K100" i="1"/>
  <c r="K98" i="1"/>
  <c r="K92" i="1"/>
  <c r="K88" i="1"/>
  <c r="K86" i="1"/>
  <c r="K84" i="1"/>
  <c r="K82" i="1"/>
  <c r="K77" i="1"/>
  <c r="K74" i="1"/>
  <c r="K73" i="1"/>
  <c r="K71" i="1"/>
  <c r="K65" i="1"/>
  <c r="K63" i="1"/>
  <c r="K58" i="1"/>
  <c r="K54" i="1"/>
  <c r="K49" i="1"/>
  <c r="K45" i="1"/>
  <c r="K38" i="1"/>
  <c r="K27" i="1"/>
  <c r="K21" i="1"/>
  <c r="K17" i="1"/>
  <c r="M17" i="1" l="1"/>
  <c r="O17" i="1" s="1"/>
  <c r="M21" i="1"/>
  <c r="M27" i="1"/>
  <c r="M38" i="1"/>
  <c r="M45" i="1"/>
  <c r="M49" i="1"/>
  <c r="M54" i="1"/>
  <c r="M58" i="1"/>
  <c r="M63" i="1"/>
  <c r="M65" i="1"/>
  <c r="M71" i="1"/>
  <c r="M73" i="1"/>
  <c r="M74" i="1"/>
  <c r="M77" i="1"/>
  <c r="M78" i="1"/>
  <c r="M82" i="1"/>
  <c r="M84" i="1"/>
  <c r="M86" i="1"/>
  <c r="M88" i="1"/>
  <c r="M92" i="1"/>
  <c r="M98" i="1"/>
  <c r="M100" i="1"/>
  <c r="M102" i="1"/>
  <c r="N100" i="1" l="1"/>
  <c r="N84" i="1"/>
  <c r="N74" i="1"/>
  <c r="N58" i="1"/>
  <c r="P17" i="1"/>
  <c r="Q17" i="1" s="1"/>
  <c r="N21" i="1"/>
  <c r="J5" i="1" l="1"/>
  <c r="K5" i="1" s="1"/>
  <c r="L116" i="1"/>
  <c r="P21" i="1"/>
  <c r="P27" i="1"/>
  <c r="P38" i="1"/>
  <c r="P45" i="1"/>
  <c r="P49" i="1"/>
  <c r="P54" i="1"/>
  <c r="P58" i="1"/>
  <c r="P63" i="1"/>
  <c r="P65" i="1"/>
  <c r="P71" i="1"/>
  <c r="P73" i="1"/>
  <c r="P74" i="1"/>
  <c r="P77" i="1"/>
  <c r="P82" i="1"/>
  <c r="P84" i="1"/>
  <c r="P86" i="1"/>
  <c r="P88" i="1"/>
  <c r="P92" i="1"/>
  <c r="P98" i="1"/>
  <c r="P100" i="1"/>
  <c r="P102" i="1"/>
  <c r="J116" i="1" l="1"/>
  <c r="P116" i="1"/>
  <c r="G5" i="1" s="1"/>
  <c r="J4" i="1" l="1"/>
  <c r="K4" i="1" s="1"/>
  <c r="J8" i="1"/>
  <c r="K8" i="1" s="1"/>
  <c r="J7" i="1"/>
  <c r="K7" i="1" s="1"/>
  <c r="J6" i="1"/>
  <c r="K6" i="1" s="1"/>
  <c r="I1" i="2"/>
  <c r="O100" i="1"/>
  <c r="Q100" i="1" s="1"/>
  <c r="O102" i="1"/>
  <c r="Q102" i="1" s="1"/>
  <c r="O84" i="1"/>
  <c r="Q84" i="1" s="1"/>
  <c r="O86" i="1"/>
  <c r="Q86" i="1" s="1"/>
  <c r="O88" i="1"/>
  <c r="Q88" i="1" s="1"/>
  <c r="O92" i="1"/>
  <c r="Q92" i="1" s="1"/>
  <c r="O73" i="1"/>
  <c r="Q73" i="1" s="1"/>
  <c r="O74" i="1"/>
  <c r="Q74" i="1" s="1"/>
  <c r="O77" i="1"/>
  <c r="Q77" i="1" s="1"/>
  <c r="O49" i="1"/>
  <c r="Q49" i="1" s="1"/>
  <c r="O54" i="1"/>
  <c r="Q54" i="1" s="1"/>
  <c r="O58" i="1"/>
  <c r="Q58" i="1" s="1"/>
  <c r="O63" i="1"/>
  <c r="Q63" i="1" s="1"/>
  <c r="O65" i="1"/>
  <c r="Q65" i="1" s="1"/>
  <c r="O27" i="1"/>
  <c r="Q27" i="1" s="1"/>
  <c r="O38" i="1"/>
  <c r="Q38" i="1" s="1"/>
  <c r="O21" i="1"/>
  <c r="Q21" i="1" s="1"/>
  <c r="K9" i="1" l="1"/>
  <c r="I9" i="1" s="1"/>
  <c r="O82" i="1"/>
  <c r="Q82" i="1" s="1"/>
  <c r="O98" i="1"/>
  <c r="Q98" i="1" s="1"/>
  <c r="O45" i="1"/>
  <c r="Q45" i="1" s="1"/>
  <c r="N116" i="1" l="1"/>
  <c r="G7" i="1" s="1"/>
  <c r="O71" i="1"/>
  <c r="Q71" i="1" l="1"/>
  <c r="Q116" i="1" s="1"/>
  <c r="O116" i="1"/>
  <c r="G6" i="1" s="1"/>
</calcChain>
</file>

<file path=xl/sharedStrings.xml><?xml version="1.0" encoding="utf-8"?>
<sst xmlns="http://schemas.openxmlformats.org/spreadsheetml/2006/main" count="299" uniqueCount="203">
  <si>
    <t>Assessor:</t>
  </si>
  <si>
    <t>Date of Review:</t>
  </si>
  <si>
    <t>Scoring</t>
  </si>
  <si>
    <t>Additional Notes</t>
  </si>
  <si>
    <t>Standard One: The CCDM governance councils (organisation and ward/unit) ensure that care capacity demand management is planned, coordinated and appropriate for staff and patients</t>
  </si>
  <si>
    <t>Status</t>
  </si>
  <si>
    <t>The purpose, values, scope and direction of the organisation’s  CCDM council and ward/unit  local data councils is clearly identified and regularly reviewed</t>
  </si>
  <si>
    <t xml:space="preserve">Permanent governance for CCDM is established for the organisation and for each ward/unit </t>
  </si>
  <si>
    <t>Non-Negotiable</t>
  </si>
  <si>
    <t>Permanent governance for CCDM is effective and operational for:
a) CCDM council and
b) local data councils</t>
  </si>
  <si>
    <t>The CCDM council and ward/unit local data councils establish, monitor and act on CCDM data for continuous quality improvement.</t>
  </si>
  <si>
    <t>Standard Two: The validated patient acuity tool underpins care capacity demand management for service delivery</t>
  </si>
  <si>
    <t>There is a Validated Patient Acuity Committee that is effective and operational</t>
  </si>
  <si>
    <t>There is dedicated coordinator FTE for managing the validated patient acuity system</t>
  </si>
  <si>
    <t>The patient acuity system is supported and prioritised as a critical ‘service delivery’ IT system</t>
  </si>
  <si>
    <t>There are processes in place to ensure the validated patient acuity system is used accurately and consistently</t>
  </si>
  <si>
    <t>Non negotiable</t>
  </si>
  <si>
    <t>Business Rules are clearly defined and in use to ensure consistent use of the system</t>
  </si>
  <si>
    <t>Validated patient acuity data is utilised in daily operational and annual planning activities</t>
  </si>
  <si>
    <t>Standard Three: The organisation uses a balanced set of CCDM measures (core data set) to evaluate the effectiveness of care capacity and demand management over time and to make improvements</t>
  </si>
  <si>
    <t>The council has the authority, accountability and responsibility for setting, implementing and monitoring the Core Data Set</t>
  </si>
  <si>
    <t>The Core Data Set is used to evaluate the effectiveness of care capacity demand management in the DHB and make improvements</t>
  </si>
  <si>
    <t>The Core Data Set is monitored, reported and actioned at ward/unit, directorate and hospital wide level</t>
  </si>
  <si>
    <t>Non-negotiable</t>
  </si>
  <si>
    <t>The organisation annually reviews the relevance, frequency and effectiveness of the Core Data Set. Reporting on progress with quality improvement</t>
  </si>
  <si>
    <t>Standard Four: A systematic process is used to establish and budget for staffing FTE, staff mix and skill mix for to ensure the provision of timely, appropriate and safe services</t>
  </si>
  <si>
    <t>The organisation has staffing budget setting procedures in place that are reviewed annually by the CCDM council</t>
  </si>
  <si>
    <t>The organisation uses the CCDM staffing methodology to establish staffing numbers, staff and skill mix for each ward/unit that uses a validated patient acuity system</t>
  </si>
  <si>
    <t>Budget holders are involved annually in setting the roster model, FTE and budget</t>
  </si>
  <si>
    <t>The roster model provides the best match of staffing to patient demand</t>
  </si>
  <si>
    <t>The organisation regularly evaluates the adequacy of staffing levels/mix and acts on the findings</t>
  </si>
  <si>
    <t>Standard Five: The DHB uses a variance response management system to provide the right staff numbers, mix and skills at all times for effective patient care delivery</t>
  </si>
  <si>
    <t>There is an integrated operations centre where hospital-wide care capacity and patient demand is visible in real time 24/7</t>
  </si>
  <si>
    <t>There is a suitably qualified and/or experienced person with authority, accountability and responsibility for managing staffing and patient flow 24/7</t>
  </si>
  <si>
    <t>The organisation consistently matches staffing resource with patient demand on a shift by shift basis</t>
  </si>
  <si>
    <t xml:space="preserve">Summary Section </t>
  </si>
  <si>
    <t>Partnership Training completed</t>
  </si>
  <si>
    <t>Achieved</t>
  </si>
  <si>
    <t>Not Achieved</t>
  </si>
  <si>
    <t>Partially Achieved</t>
  </si>
  <si>
    <t>Result</t>
  </si>
  <si>
    <t>Purpose of this document is to ensure the quality of the CCDM programme components meets the NZ National Guidelines  and the validity of the data will enhance the care provided and data available</t>
  </si>
  <si>
    <t>Criteria</t>
  </si>
  <si>
    <t>Council ToR includes a purpose statement</t>
  </si>
  <si>
    <t>Council ToR reviewed within the last 12 months</t>
  </si>
  <si>
    <t xml:space="preserve">ToR for LDCs reviewed within last 12 months </t>
  </si>
  <si>
    <t>Council has a documented work/action plan which is reviewed each meeting</t>
  </si>
  <si>
    <t>A sample of LDCs have documented work/action plans which are reviewed at each LDC meeting</t>
  </si>
  <si>
    <t>Review of TOR</t>
  </si>
  <si>
    <t>Record in Minutes</t>
  </si>
  <si>
    <t>Record in minutes</t>
  </si>
  <si>
    <t>Review document</t>
  </si>
  <si>
    <t>Review of minutes</t>
  </si>
  <si>
    <t>View updates</t>
  </si>
  <si>
    <t>View agenda/minutes</t>
  </si>
  <si>
    <t>Council minutes show meetings minimum quarterly</t>
  </si>
  <si>
    <t>Council minutes show regular attendance of key members</t>
  </si>
  <si>
    <t>Council minutes include issues, actions, and resolutions</t>
  </si>
  <si>
    <t>Council minutes provide audit trail of CCDM implementation across the inpatient wards/units.</t>
  </si>
  <si>
    <t>Council provides written CCDM updates to all staff at a minimum quarterly</t>
  </si>
  <si>
    <t xml:space="preserve">DHB Board agenda &amp; minutes show CCDM related updates - service quality and workforce health &amp; safety </t>
  </si>
  <si>
    <t>LDC meeting agendas &amp; minutes, for random sample, show meetings held at minimum quarterly</t>
  </si>
  <si>
    <t>LDC minutes show regular attendance of key members</t>
  </si>
  <si>
    <t>LDC minutes include issues, actions and resolutions</t>
  </si>
  <si>
    <t xml:space="preserve">LDC minutes include outcome of partnership checks </t>
  </si>
  <si>
    <t>Council meeting agendas and minutes reflect the use of CCDM data to influence Council decision-making</t>
  </si>
  <si>
    <t>Council monitors use of the CCDM data across the organisation</t>
  </si>
  <si>
    <t>LDC meeting agendas and minutes reflect the use of CCDM data to influence ward/unit decision-making</t>
  </si>
  <si>
    <t>Interview of members</t>
  </si>
  <si>
    <t>Examples cited from minutes</t>
  </si>
  <si>
    <t>Outcome recorded in minutes</t>
  </si>
  <si>
    <t>This committee has an annual documented workplan which guides the implementation &amp; utilisation of TrendCare</t>
  </si>
  <si>
    <t xml:space="preserve">This committee’s minutes show reviews of data integrity at least every six months </t>
  </si>
  <si>
    <t xml:space="preserve">Reports from this committee are on the Council’s agenda at a minimum quarterly </t>
  </si>
  <si>
    <t>Named in self- assessment documentation</t>
  </si>
  <si>
    <t>View document</t>
  </si>
  <si>
    <t>View record in minutes</t>
  </si>
  <si>
    <t>Review Council agendas</t>
  </si>
  <si>
    <t>The DHB has a strategy for recruitment &amp; orientation of Co-ordinator position for when a vacancy occurs</t>
  </si>
  <si>
    <t xml:space="preserve">Co-ordinator/s are tangibly supported by the responsible Committee and the Council </t>
  </si>
  <si>
    <t>Staff training &amp; education on all aspects of patient acuity is scheduled, delivered, and evaluated</t>
  </si>
  <si>
    <t>Meeting with incumbent/s</t>
  </si>
  <si>
    <t>Review of position description</t>
  </si>
  <si>
    <t xml:space="preserve">Review strategy </t>
  </si>
  <si>
    <t>Interview incumbent/s</t>
  </si>
  <si>
    <t>View training plan</t>
  </si>
  <si>
    <t>System upgrades are scheduled &amp; resourced with installation within 3 months of release</t>
  </si>
  <si>
    <t xml:space="preserve">Training is provided to staff at induction &amp; for upgrades  </t>
  </si>
  <si>
    <t>IT expertise rates TrendCare as a Tier 1 system and supports electronic display of patient acuity data</t>
  </si>
  <si>
    <t>Interfaces with other IT systems exist, or are scheduled</t>
  </si>
  <si>
    <t>Interviews</t>
  </si>
  <si>
    <t xml:space="preserve">View workplan, training records &amp; interviews </t>
  </si>
  <si>
    <t>Interview IT user group</t>
  </si>
  <si>
    <t>Review audit documentation</t>
  </si>
  <si>
    <t>View rosters in the system</t>
  </si>
  <si>
    <t>View IRR results</t>
  </si>
  <si>
    <t>View work plan &amp; interviews</t>
  </si>
  <si>
    <t>Line managers from a sample of wards/units can show audits of data accuracy at least quarterly</t>
  </si>
  <si>
    <t>IRR testing results, from a sample of wards/units, show annual testing systems in place</t>
  </si>
  <si>
    <t>Use of system assessed against vendor standards within the last 12 months</t>
  </si>
  <si>
    <t>Sampled wards/units can show understanding and compliance with business rules</t>
  </si>
  <si>
    <t>Review rules</t>
  </si>
  <si>
    <t>Interview staff</t>
  </si>
  <si>
    <t>Daily operational meetings use validated patient acuity data to manage staff allocation across wards/units for the next 24 hours</t>
  </si>
  <si>
    <t xml:space="preserve">The DHB’s annual planning process shows that validated patient acuity data is used to identify staff required over the next 12 months </t>
  </si>
  <si>
    <t>Patient acuity measures are included in the core data set</t>
  </si>
  <si>
    <t>Attend meeting/s</t>
  </si>
  <si>
    <t>Review CDS</t>
  </si>
  <si>
    <t>Review planning process</t>
  </si>
  <si>
    <t>A Council approved CDS is utilised across the organisation, including the CCDM mandated metrics</t>
  </si>
  <si>
    <t xml:space="preserve">The Council minutes record regular monitoring of the collection and use of the CDS </t>
  </si>
  <si>
    <t>Examples cited from minutes See 1.4</t>
  </si>
  <si>
    <t>See 1.4</t>
  </si>
  <si>
    <t>Executive management team minutes show reporting of measures from the CDS</t>
  </si>
  <si>
    <t>The DHB has a plan in place to advance reporting to ELT and /or Board on the CDS measures and the improvements initiated as a result</t>
  </si>
  <si>
    <t>DHB reports to the Board show examples of:
•	improvements to a patient care process/system
•	changes to workforce management/environment
•	efficiencies across wards/units
resulting from CCDM</t>
  </si>
  <si>
    <t>View Council minutes</t>
  </si>
  <si>
    <t xml:space="preserve">Examples cited in self- assessment </t>
  </si>
  <si>
    <t>View minutes</t>
  </si>
  <si>
    <t>Examples cited in self- assessment documentation</t>
  </si>
  <si>
    <t xml:space="preserve">CCDM annual methodology is used to determine the mix of skills required to provide validated patient need effectively and efficiently </t>
  </si>
  <si>
    <t>Review of the process</t>
  </si>
  <si>
    <t>DHB’s budgeting process (4.1) includes active involvement of the nursing and midwifery budget holders</t>
  </si>
  <si>
    <t>Interview participants or view attendance records</t>
  </si>
  <si>
    <t>Review budget process</t>
  </si>
  <si>
    <t xml:space="preserve">There is a documented roster model for each ward/unit </t>
  </si>
  <si>
    <t xml:space="preserve">Selected roster models reflect the outcomes from the FTE calculations for the selected wards/units </t>
  </si>
  <si>
    <t>View model</t>
  </si>
  <si>
    <t>Review comparisons</t>
  </si>
  <si>
    <t>Review variances against policy</t>
  </si>
  <si>
    <t>The DHB has a process for regularly reviewing if staff numbers and mix were able to meet patient need</t>
  </si>
  <si>
    <t>The DHB has a process for hearing and managing staff concerns about staffing levels</t>
  </si>
  <si>
    <t>Through the FTE calculation process the DHB can show examples of responses to demonstrated mismatch between staffing and the validated patient needs</t>
  </si>
  <si>
    <t xml:space="preserve">Review process Review process
Review process
&amp; Interviews
View examples </t>
  </si>
  <si>
    <t>The DHB has an IOC from which hospital wide patient flow, bed capacity and staff availability is managed</t>
  </si>
  <si>
    <t>Real time patient needs and staff capacity is visible 24 hours a day, seven days a week</t>
  </si>
  <si>
    <t xml:space="preserve">A senior manager has authority and accountability for management of the staff and for effective delivery of the functions assigned to the IOC </t>
  </si>
  <si>
    <t>The DHB has a formal process in place to recognise potential variances between care needed and staff available over the next 24 hours</t>
  </si>
  <si>
    <t>The DHB has an established process for responding to actual variances between care needed and staff availability and can show examples of recent responses</t>
  </si>
  <si>
    <t>The DHB maintains a documented record of its responses to variances</t>
  </si>
  <si>
    <t>Time lapse between the organisation moving from orange to green is recorded and is showing a downward trend</t>
  </si>
  <si>
    <t xml:space="preserve">Selection of wards/units have formal systems in place to respond to variances </t>
  </si>
  <si>
    <t>Review process or attend meeting</t>
  </si>
  <si>
    <t>Review process &amp; examples provided in self- assessment</t>
  </si>
  <si>
    <t>Review record</t>
  </si>
  <si>
    <t>Review systems</t>
  </si>
  <si>
    <t>Interview incumbent</t>
  </si>
  <si>
    <t>Review system</t>
  </si>
  <si>
    <t>Visit IOC</t>
  </si>
  <si>
    <t>Review of CAG Screen</t>
  </si>
  <si>
    <t>Total score</t>
  </si>
  <si>
    <t xml:space="preserve">DHB Score </t>
  </si>
  <si>
    <t>Non-Neg</t>
  </si>
  <si>
    <r>
      <t xml:space="preserve">Council ToR includes required membership </t>
    </r>
    <r>
      <rPr>
        <sz val="9"/>
        <color theme="1"/>
        <rFont val="Calibri"/>
        <family val="2"/>
        <scheme val="minor"/>
      </rPr>
      <t>(</t>
    </r>
    <r>
      <rPr>
        <b/>
        <sz val="9"/>
        <color theme="1"/>
        <rFont val="Calibri"/>
        <family val="2"/>
        <scheme val="minor"/>
      </rPr>
      <t>Note 2</t>
    </r>
    <r>
      <rPr>
        <sz val="9"/>
        <color theme="1"/>
        <rFont val="Calibri"/>
        <family val="2"/>
        <scheme val="minor"/>
      </rPr>
      <t>)</t>
    </r>
  </si>
  <si>
    <r>
      <t xml:space="preserve">ToR expect qualified &amp; experienced leadership </t>
    </r>
    <r>
      <rPr>
        <sz val="9"/>
        <color theme="1"/>
        <rFont val="Calibri"/>
        <family val="2"/>
        <scheme val="minor"/>
      </rPr>
      <t>(</t>
    </r>
    <r>
      <rPr>
        <b/>
        <sz val="9"/>
        <color theme="1"/>
        <rFont val="Calibri"/>
        <family val="2"/>
        <scheme val="minor"/>
      </rPr>
      <t>Note 3</t>
    </r>
    <r>
      <rPr>
        <sz val="9"/>
        <color theme="1"/>
        <rFont val="Calibri"/>
        <family val="2"/>
        <scheme val="minor"/>
      </rPr>
      <t>)</t>
    </r>
    <r>
      <rPr>
        <sz val="11"/>
        <color theme="1"/>
        <rFont val="Calibri"/>
        <family val="2"/>
        <scheme val="minor"/>
      </rPr>
      <t xml:space="preserve"> </t>
    </r>
  </si>
  <si>
    <r>
      <t xml:space="preserve">ToR for LDCs includes required membership </t>
    </r>
    <r>
      <rPr>
        <sz val="9"/>
        <color theme="1"/>
        <rFont val="Calibri"/>
        <family val="2"/>
        <scheme val="minor"/>
      </rPr>
      <t>(</t>
    </r>
    <r>
      <rPr>
        <b/>
        <sz val="9"/>
        <color theme="1"/>
        <rFont val="Calibri"/>
        <family val="2"/>
        <scheme val="minor"/>
      </rPr>
      <t>Note 4</t>
    </r>
    <r>
      <rPr>
        <sz val="9"/>
        <color theme="1"/>
        <rFont val="Calibri"/>
        <family val="2"/>
        <scheme val="minor"/>
      </rPr>
      <t>)</t>
    </r>
  </si>
  <si>
    <r>
      <t xml:space="preserve">ToR expects qualified &amp; experienced leadership </t>
    </r>
    <r>
      <rPr>
        <sz val="9"/>
        <color theme="1"/>
        <rFont val="Calibri"/>
        <family val="2"/>
        <scheme val="minor"/>
      </rPr>
      <t>(</t>
    </r>
    <r>
      <rPr>
        <b/>
        <sz val="9"/>
        <color theme="1"/>
        <rFont val="Calibri"/>
        <family val="2"/>
        <scheme val="minor"/>
      </rPr>
      <t>Note 5</t>
    </r>
    <r>
      <rPr>
        <sz val="9"/>
        <color theme="1"/>
        <rFont val="Calibri"/>
        <family val="2"/>
        <scheme val="minor"/>
      </rPr>
      <t>)</t>
    </r>
  </si>
  <si>
    <r>
      <t>Council has access to reliable and valid CCDM data (</t>
    </r>
    <r>
      <rPr>
        <b/>
        <sz val="11"/>
        <color theme="1"/>
        <rFont val="Calibri"/>
        <family val="2"/>
        <scheme val="minor"/>
      </rPr>
      <t>Note 7</t>
    </r>
    <r>
      <rPr>
        <sz val="11"/>
        <color theme="1"/>
        <rFont val="Calibri"/>
        <family val="2"/>
        <scheme val="minor"/>
      </rPr>
      <t>)</t>
    </r>
  </si>
  <si>
    <r>
      <t>The DHB has an operational level committee whose responsibilities include authority &amp; accountability for the implementation and utilisation of TrendCare (</t>
    </r>
    <r>
      <rPr>
        <b/>
        <sz val="11"/>
        <color theme="1"/>
        <rFont val="Calibri"/>
        <family val="2"/>
        <scheme val="minor"/>
      </rPr>
      <t>Note 8</t>
    </r>
    <r>
      <rPr>
        <sz val="11"/>
        <color theme="1"/>
        <rFont val="Calibri"/>
        <family val="2"/>
        <scheme val="minor"/>
      </rPr>
      <t xml:space="preserve">)  </t>
    </r>
  </si>
  <si>
    <r>
      <t>Dedicated co-ordinator position/s, relative to DHB size (</t>
    </r>
    <r>
      <rPr>
        <b/>
        <sz val="11"/>
        <color theme="1"/>
        <rFont val="Calibri"/>
        <family val="2"/>
        <scheme val="minor"/>
      </rPr>
      <t>Note 9</t>
    </r>
    <r>
      <rPr>
        <sz val="11"/>
        <color theme="1"/>
        <rFont val="Calibri"/>
        <family val="2"/>
        <scheme val="minor"/>
      </rPr>
      <t xml:space="preserve">), lead the operational aspects of implementing &amp; utilising TrendCare </t>
    </r>
  </si>
  <si>
    <r>
      <t>Co-ordinator/s are required to have knowledge, skills, and abilities (</t>
    </r>
    <r>
      <rPr>
        <b/>
        <sz val="11"/>
        <color theme="1"/>
        <rFont val="Calibri"/>
        <family val="2"/>
        <scheme val="minor"/>
      </rPr>
      <t>Note 10</t>
    </r>
    <r>
      <rPr>
        <sz val="11"/>
        <color theme="1"/>
        <rFont val="Calibri"/>
        <family val="2"/>
        <scheme val="minor"/>
      </rPr>
      <t>) to lead the implementation &amp; utilisation of TrendCare</t>
    </r>
  </si>
  <si>
    <r>
      <t>Worked rosters (</t>
    </r>
    <r>
      <rPr>
        <b/>
        <sz val="11"/>
        <color theme="1"/>
        <rFont val="Calibri"/>
        <family val="2"/>
        <scheme val="minor"/>
      </rPr>
      <t>Note 11</t>
    </r>
    <r>
      <rPr>
        <sz val="11"/>
        <color theme="1"/>
        <rFont val="Calibri"/>
        <family val="2"/>
        <scheme val="minor"/>
      </rPr>
      <t xml:space="preserve">) from a sample of ward/units are accurately recorded in the acuity system </t>
    </r>
  </si>
  <si>
    <r>
      <t>HPPD from a sample of patient types have been checked against benchmark (</t>
    </r>
    <r>
      <rPr>
        <b/>
        <sz val="11"/>
        <color theme="1"/>
        <rFont val="Calibri"/>
        <family val="2"/>
        <scheme val="minor"/>
      </rPr>
      <t>Note 12</t>
    </r>
    <r>
      <rPr>
        <sz val="11"/>
        <color theme="1"/>
        <rFont val="Calibri"/>
        <family val="2"/>
        <scheme val="minor"/>
      </rPr>
      <t>) within the previous 12 months</t>
    </r>
  </si>
  <si>
    <r>
      <t>Acuity system business rules (</t>
    </r>
    <r>
      <rPr>
        <b/>
        <sz val="11"/>
        <color theme="1"/>
        <rFont val="Calibri"/>
        <family val="2"/>
        <scheme val="minor"/>
      </rPr>
      <t>Note 13</t>
    </r>
    <r>
      <rPr>
        <sz val="11"/>
        <color theme="1"/>
        <rFont val="Calibri"/>
        <family val="2"/>
        <scheme val="minor"/>
      </rPr>
      <t>) are documented and have been reviewed within the last 12 months</t>
    </r>
  </si>
  <si>
    <r>
      <t>Selected wards/units can show use of the CDS (</t>
    </r>
    <r>
      <rPr>
        <b/>
        <sz val="11"/>
        <color theme="1"/>
        <rFont val="Calibri"/>
        <family val="2"/>
        <scheme val="minor"/>
      </rPr>
      <t>Note 14</t>
    </r>
    <r>
      <rPr>
        <sz val="11"/>
        <color theme="1"/>
        <rFont val="Calibri"/>
        <family val="2"/>
        <scheme val="minor"/>
      </rPr>
      <t>)</t>
    </r>
  </si>
  <si>
    <r>
      <t>The Council, or designated group, (</t>
    </r>
    <r>
      <rPr>
        <b/>
        <sz val="11"/>
        <color theme="1"/>
        <rFont val="Calibri"/>
        <family val="2"/>
        <scheme val="minor"/>
      </rPr>
      <t>Note 15</t>
    </r>
    <r>
      <rPr>
        <sz val="11"/>
        <color theme="1"/>
        <rFont val="Calibri"/>
        <family val="2"/>
        <scheme val="minor"/>
      </rPr>
      <t>) minutes show the outcome of a review of each CDS measure within the previous 12 months</t>
    </r>
  </si>
  <si>
    <r>
      <t>Selected posted rosters (</t>
    </r>
    <r>
      <rPr>
        <b/>
        <sz val="11"/>
        <color theme="1"/>
        <rFont val="Calibri"/>
        <family val="2"/>
        <scheme val="minor"/>
      </rPr>
      <t>Note 18</t>
    </r>
    <r>
      <rPr>
        <sz val="11"/>
        <color theme="1"/>
        <rFont val="Calibri"/>
        <family val="2"/>
        <scheme val="minor"/>
      </rPr>
      <t>) show minimal variance from roster model for selected wards/units</t>
    </r>
  </si>
  <si>
    <r>
      <t>CCDM annual methodology (</t>
    </r>
    <r>
      <rPr>
        <b/>
        <sz val="11"/>
        <color theme="1"/>
        <rFont val="Calibri"/>
        <family val="2"/>
        <scheme val="minor"/>
      </rPr>
      <t>Note 16</t>
    </r>
    <r>
      <rPr>
        <sz val="11"/>
        <color theme="1"/>
        <rFont val="Calibri"/>
        <family val="2"/>
        <scheme val="minor"/>
      </rPr>
      <t xml:space="preserve">) is used to determine the number of FTE staff required to meet validated patient needs  </t>
    </r>
  </si>
  <si>
    <r>
      <t>Selected budget holders report actively influencing the roster model (</t>
    </r>
    <r>
      <rPr>
        <b/>
        <sz val="11"/>
        <color theme="1"/>
        <rFont val="Calibri"/>
        <family val="2"/>
        <scheme val="minor"/>
      </rPr>
      <t>Note 17</t>
    </r>
    <r>
      <rPr>
        <sz val="11"/>
        <color theme="1"/>
        <rFont val="Calibri"/>
        <family val="2"/>
        <scheme val="minor"/>
      </rPr>
      <t>), the FTE calculations and the budgeting decisions</t>
    </r>
  </si>
  <si>
    <r>
      <t>The tolerance deficit (</t>
    </r>
    <r>
      <rPr>
        <b/>
        <sz val="11"/>
        <color theme="1"/>
        <rFont val="Calibri"/>
        <family val="2"/>
        <scheme val="minor"/>
      </rPr>
      <t>Note 19</t>
    </r>
    <r>
      <rPr>
        <sz val="11"/>
        <color theme="1"/>
        <rFont val="Calibri"/>
        <family val="2"/>
        <scheme val="minor"/>
      </rPr>
      <t>), agreed by all partners, is in the business rules (</t>
    </r>
    <r>
      <rPr>
        <b/>
        <sz val="11"/>
        <color theme="1"/>
        <rFont val="Calibri"/>
        <family val="2"/>
        <scheme val="minor"/>
      </rPr>
      <t>Note 20</t>
    </r>
    <r>
      <rPr>
        <sz val="11"/>
        <color theme="1"/>
        <rFont val="Calibri"/>
        <family val="2"/>
        <scheme val="minor"/>
      </rPr>
      <t xml:space="preserve">) and adhered to for a selection of ward/units as per the DHB’s policy </t>
    </r>
  </si>
  <si>
    <r>
      <t>Suitably knowledgeable and experienced staff (</t>
    </r>
    <r>
      <rPr>
        <b/>
        <sz val="11"/>
        <color theme="1"/>
        <rFont val="Calibri"/>
        <family val="2"/>
        <scheme val="minor"/>
      </rPr>
      <t>Note 21</t>
    </r>
    <r>
      <rPr>
        <sz val="11"/>
        <color theme="1"/>
        <rFont val="Calibri"/>
        <family val="2"/>
        <scheme val="minor"/>
      </rPr>
      <t>) have responsibility for hourly monitoring and management of hospital wide patient flow, bed capacity and staff availability</t>
    </r>
  </si>
  <si>
    <t>Fully Attained</t>
  </si>
  <si>
    <t>Partially Attained</t>
  </si>
  <si>
    <t>Not Attained</t>
  </si>
  <si>
    <r>
      <t>The DHB can show examples of:
•	improvements to a patient care process/system
•	changes to workforce management/environment
•	efficiencies across wards/units 
attributable to CCDM (</t>
    </r>
    <r>
      <rPr>
        <b/>
        <sz val="11"/>
        <color theme="1"/>
        <rFont val="Calibri"/>
        <family val="2"/>
        <scheme val="minor"/>
      </rPr>
      <t>Note 14</t>
    </r>
    <r>
      <rPr>
        <sz val="11"/>
        <color theme="1"/>
        <rFont val="Calibri"/>
        <family val="2"/>
        <scheme val="minor"/>
      </rPr>
      <t>)</t>
    </r>
  </si>
  <si>
    <t>Assessment  Date:</t>
  </si>
  <si>
    <t>DHB:</t>
  </si>
  <si>
    <r>
      <t xml:space="preserve">Council minutes include account of partnership checks </t>
    </r>
    <r>
      <rPr>
        <b/>
        <sz val="11"/>
        <color theme="1"/>
        <rFont val="Calibri"/>
        <family val="2"/>
        <scheme val="minor"/>
      </rPr>
      <t>(Note 6)</t>
    </r>
  </si>
  <si>
    <r>
      <t xml:space="preserve">ToR for sample </t>
    </r>
    <r>
      <rPr>
        <b/>
        <sz val="11"/>
        <color theme="1"/>
        <rFont val="Calibri"/>
        <family val="2"/>
        <scheme val="minor"/>
      </rPr>
      <t>(Note 1)</t>
    </r>
    <r>
      <rPr>
        <sz val="11"/>
        <color theme="1"/>
        <rFont val="Calibri"/>
        <family val="2"/>
        <scheme val="minor"/>
      </rPr>
      <t xml:space="preserve"> LDCs include a purpose statement</t>
    </r>
  </si>
  <si>
    <t>Standard One</t>
  </si>
  <si>
    <t>Standard Two</t>
  </si>
  <si>
    <t>Standard Three</t>
  </si>
  <si>
    <t>Standard Four</t>
  </si>
  <si>
    <t>Standard Five</t>
  </si>
  <si>
    <t>View plan and reporting to ELT</t>
  </si>
  <si>
    <t>View Board or its subcommittee minutes</t>
  </si>
  <si>
    <t>Review of the process and roster</t>
  </si>
  <si>
    <t>Review process
Interview DON &amp; DOM</t>
  </si>
  <si>
    <t>View pre and post FTE calculation examples</t>
  </si>
  <si>
    <t>Assessor's  comments and recommendations</t>
  </si>
  <si>
    <t>Implementation percentage for each standard</t>
  </si>
  <si>
    <t>Maximum Points</t>
  </si>
  <si>
    <t>Points scored</t>
  </si>
  <si>
    <t>Possible Measures</t>
  </si>
  <si>
    <t>All Non-Negotiables Attained min of 85% per standard</t>
  </si>
  <si>
    <t>Number of criteria Fully Attained items (max 22)</t>
  </si>
  <si>
    <t>IF(O17+P17=0,1,0)</t>
  </si>
  <si>
    <t>IF(O88+P88=0,1,0)</t>
  </si>
  <si>
    <t>Potential Evidence</t>
  </si>
  <si>
    <t>Full Implementation achieved</t>
  </si>
  <si>
    <t xml:space="preserve">Within each standard there are criteria deemed to be non-negotiable, i.e. must be met to achieve the Standard. To achieve Fully Attained for the standard , each standard criterion must achieve some score, with an overall score of 85% </t>
  </si>
  <si>
    <t>All criteria Partially Attained or better</t>
  </si>
  <si>
    <t>Assessors - Add your comments and recommendations in the box and select the result using the drop down box in the 'Results'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</si>
</sst>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sz val="11"/>
      <color rgb="FF9C0006"/>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theme="4" tint="-0.499984740745262"/>
      <name val="Calibri"/>
      <family val="2"/>
      <scheme val="minor"/>
    </font>
    <font>
      <b/>
      <sz val="11"/>
      <color rgb="FF000000"/>
      <name val="Calibri"/>
      <family val="2"/>
      <scheme val="minor"/>
    </font>
    <font>
      <i/>
      <sz val="11"/>
      <color rgb="FF000000"/>
      <name val="Calibri"/>
      <family val="2"/>
      <scheme val="minor"/>
    </font>
    <font>
      <b/>
      <u/>
      <sz val="11"/>
      <color theme="1"/>
      <name val="Calibri"/>
      <family val="2"/>
      <scheme val="minor"/>
    </font>
    <font>
      <b/>
      <sz val="11"/>
      <color rgb="FF103C88"/>
      <name val="Calibri"/>
      <family val="2"/>
      <scheme val="minor"/>
    </font>
    <font>
      <b/>
      <sz val="16"/>
      <color rgb="FF103C88"/>
      <name val="Calibri"/>
      <family val="2"/>
      <scheme val="minor"/>
    </font>
    <font>
      <b/>
      <sz val="16"/>
      <color theme="1"/>
      <name val="Calibri"/>
      <family val="2"/>
      <scheme val="minor"/>
    </font>
    <font>
      <b/>
      <sz val="9"/>
      <color theme="1"/>
      <name val="Calibri"/>
      <family val="2"/>
      <scheme val="minor"/>
    </font>
    <font>
      <sz val="9"/>
      <color theme="1"/>
      <name val="Calibri"/>
      <family val="2"/>
      <scheme val="minor"/>
    </font>
    <font>
      <sz val="11"/>
      <name val="Calibri"/>
      <family val="2"/>
      <scheme val="minor"/>
    </font>
    <font>
      <sz val="8"/>
      <color rgb="FF000000"/>
      <name val="Segoe UI"/>
      <family val="2"/>
    </font>
    <font>
      <sz val="11"/>
      <color theme="0"/>
      <name val="Calibri"/>
      <family val="2"/>
      <scheme val="minor"/>
    </font>
    <font>
      <b/>
      <sz val="11"/>
      <color theme="9" tint="0.79998168889431442"/>
      <name val="Calibri"/>
      <family val="2"/>
      <scheme val="minor"/>
    </font>
    <font>
      <sz val="11"/>
      <color theme="9" tint="0.79998168889431442"/>
      <name val="Calibri"/>
      <family val="2"/>
      <scheme val="minor"/>
    </font>
  </fonts>
  <fills count="12">
    <fill>
      <patternFill patternType="none"/>
    </fill>
    <fill>
      <patternFill patternType="gray125"/>
    </fill>
    <fill>
      <patternFill patternType="solid">
        <fgColor rgb="FFFFC7CE"/>
      </patternFill>
    </fill>
    <fill>
      <patternFill patternType="solid">
        <fgColor rgb="FFA5A5A5"/>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39997558519241921"/>
        <bgColor indexed="64"/>
      </patternFill>
    </fill>
  </fills>
  <borders count="19">
    <border>
      <left/>
      <right/>
      <top/>
      <bottom/>
      <diagonal/>
    </border>
    <border>
      <left style="double">
        <color rgb="FF3F3F3F"/>
      </left>
      <right style="double">
        <color rgb="FF3F3F3F"/>
      </right>
      <top style="double">
        <color rgb="FF3F3F3F"/>
      </top>
      <bottom style="double">
        <color rgb="FF3F3F3F"/>
      </bottom>
      <diagonal/>
    </border>
    <border>
      <left style="medium">
        <color theme="0" tint="-0.24994659260841701"/>
      </left>
      <right style="medium">
        <color theme="0" tint="-0.249977111117893"/>
      </right>
      <top style="medium">
        <color theme="0" tint="-0.24994659260841701"/>
      </top>
      <bottom style="medium">
        <color theme="0" tint="-0.24994659260841701"/>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medium">
        <color theme="0" tint="-0.249977111117893"/>
      </bottom>
      <diagonal/>
    </border>
    <border>
      <left/>
      <right/>
      <top style="medium">
        <color theme="0" tint="-0.249977111117893"/>
      </top>
      <bottom style="medium">
        <color theme="0" tint="-0.249977111117893"/>
      </bottom>
      <diagonal/>
    </border>
    <border>
      <left style="medium">
        <color theme="0" tint="-0.249977111117893"/>
      </left>
      <right/>
      <top/>
      <bottom/>
      <diagonal/>
    </border>
    <border>
      <left/>
      <right style="medium">
        <color theme="0" tint="-0.249977111117893"/>
      </right>
      <top style="medium">
        <color theme="0" tint="-0.249977111117893"/>
      </top>
      <bottom/>
      <diagonal/>
    </border>
    <border>
      <left/>
      <right style="medium">
        <color theme="0" tint="-0.249977111117893"/>
      </right>
      <top/>
      <bottom/>
      <diagonal/>
    </border>
    <border>
      <left/>
      <right style="medium">
        <color theme="0" tint="-0.249977111117893"/>
      </right>
      <top/>
      <bottom style="medium">
        <color theme="0" tint="-0.249977111117893"/>
      </bottom>
      <diagonal/>
    </border>
    <border>
      <left/>
      <right/>
      <top style="medium">
        <color theme="0" tint="-0.249977111117893"/>
      </top>
      <bottom/>
      <diagonal/>
    </border>
    <border>
      <left style="medium">
        <color theme="0" tint="-0.249977111117893"/>
      </left>
      <right/>
      <top style="medium">
        <color theme="0" tint="-0.249977111117893"/>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4659260841701"/>
      </left>
      <right style="medium">
        <color theme="0" tint="-0.249977111117893"/>
      </right>
      <top style="medium">
        <color theme="0" tint="-0.24994659260841701"/>
      </top>
      <bottom/>
      <diagonal/>
    </border>
  </borders>
  <cellStyleXfs count="4">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1" applyNumberFormat="0" applyAlignment="0" applyProtection="0"/>
  </cellStyleXfs>
  <cellXfs count="254">
    <xf numFmtId="0" fontId="0" fillId="0" borderId="0" xfId="0"/>
    <xf numFmtId="0" fontId="0" fillId="0" borderId="0" xfId="0" applyFont="1" applyAlignment="1">
      <alignment horizontal="center"/>
    </xf>
    <xf numFmtId="0" fontId="0" fillId="0" borderId="0" xfId="0" applyFont="1"/>
    <xf numFmtId="0" fontId="0" fillId="0" borderId="0" xfId="0" applyFont="1" applyAlignment="1">
      <alignment horizontal="left" vertical="top"/>
    </xf>
    <xf numFmtId="0" fontId="0" fillId="0" borderId="0" xfId="0" applyFont="1" applyBorder="1"/>
    <xf numFmtId="0" fontId="10"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Alignment="1">
      <alignment horizontal="left"/>
    </xf>
    <xf numFmtId="0" fontId="0" fillId="4" borderId="8" xfId="0" applyFont="1" applyFill="1" applyBorder="1" applyAlignment="1">
      <alignment horizontal="center" vertical="center" wrapText="1"/>
    </xf>
    <xf numFmtId="0" fontId="0" fillId="0" borderId="3" xfId="0" applyFont="1" applyBorder="1" applyAlignment="1">
      <alignment horizontal="left" vertical="top"/>
    </xf>
    <xf numFmtId="0" fontId="5" fillId="4" borderId="3"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Alignment="1">
      <alignment horizontal="center" vertical="center"/>
    </xf>
    <xf numFmtId="0" fontId="0" fillId="0" borderId="6" xfId="0" applyBorder="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5" fillId="0" borderId="0" xfId="0" applyFont="1" applyFill="1" applyBorder="1" applyAlignment="1">
      <alignment vertical="top" wrapText="1"/>
    </xf>
    <xf numFmtId="0" fontId="9" fillId="0" borderId="0" xfId="0" applyFont="1" applyAlignment="1">
      <alignment vertical="center"/>
    </xf>
    <xf numFmtId="0" fontId="5" fillId="7" borderId="0" xfId="0" applyFont="1" applyFill="1" applyBorder="1" applyAlignment="1">
      <alignment horizontal="center" wrapText="1"/>
    </xf>
    <xf numFmtId="0" fontId="5" fillId="7" borderId="0" xfId="0" applyFont="1" applyFill="1" applyAlignment="1">
      <alignment horizontal="right" vertical="top"/>
    </xf>
    <xf numFmtId="0" fontId="0" fillId="7" borderId="0" xfId="0" applyFont="1" applyFill="1" applyAlignment="1">
      <alignment horizontal="left" vertical="top"/>
    </xf>
    <xf numFmtId="0" fontId="5" fillId="7" borderId="0" xfId="0" applyFont="1" applyFill="1" applyAlignment="1">
      <alignment vertical="top"/>
    </xf>
    <xf numFmtId="0" fontId="0" fillId="7" borderId="0" xfId="0" applyFont="1" applyFill="1" applyAlignment="1">
      <alignment vertical="top"/>
    </xf>
    <xf numFmtId="0" fontId="0" fillId="7" borderId="0" xfId="0" applyFont="1" applyFill="1"/>
    <xf numFmtId="0" fontId="1" fillId="7" borderId="0" xfId="3" applyFont="1" applyFill="1" applyBorder="1" applyAlignment="1">
      <alignment horizontal="left" vertical="top" wrapText="1"/>
    </xf>
    <xf numFmtId="0" fontId="0" fillId="7" borderId="0" xfId="0" applyFont="1" applyFill="1" applyAlignment="1">
      <alignment horizontal="center" vertical="center"/>
    </xf>
    <xf numFmtId="0" fontId="0" fillId="7" borderId="0" xfId="0" applyFont="1" applyFill="1" applyAlignment="1">
      <alignment horizontal="center" vertical="center" wrapText="1"/>
    </xf>
    <xf numFmtId="0" fontId="0" fillId="0" borderId="0" xfId="0" applyFont="1" applyBorder="1" applyAlignment="1">
      <alignment horizontal="center" vertical="center"/>
    </xf>
    <xf numFmtId="0" fontId="6" fillId="5" borderId="2" xfId="0" applyFont="1" applyFill="1" applyBorder="1" applyAlignment="1">
      <alignment horizontal="center" vertical="center"/>
    </xf>
    <xf numFmtId="0" fontId="5" fillId="4" borderId="4" xfId="0" applyFont="1" applyFill="1" applyBorder="1" applyAlignment="1">
      <alignment vertical="top" wrapText="1"/>
    </xf>
    <xf numFmtId="0" fontId="10" fillId="4" borderId="5" xfId="0" applyFont="1" applyFill="1" applyBorder="1" applyAlignment="1">
      <alignment horizontal="center" vertical="center" wrapText="1"/>
    </xf>
    <xf numFmtId="0" fontId="0" fillId="4" borderId="5" xfId="0" applyFont="1" applyFill="1" applyBorder="1" applyAlignment="1">
      <alignment horizontal="left" vertical="center" wrapText="1"/>
    </xf>
    <xf numFmtId="0" fontId="0" fillId="4" borderId="5" xfId="0" applyFont="1" applyFill="1" applyBorder="1" applyAlignment="1">
      <alignment vertical="center" wrapText="1"/>
    </xf>
    <xf numFmtId="0" fontId="0" fillId="4" borderId="8" xfId="0" applyFont="1" applyFill="1" applyBorder="1" applyAlignment="1">
      <alignment horizontal="center" vertical="center" wrapText="1"/>
    </xf>
    <xf numFmtId="0" fontId="5" fillId="7" borderId="0" xfId="0" applyFont="1" applyFill="1" applyBorder="1" applyAlignment="1">
      <alignment vertical="center"/>
    </xf>
    <xf numFmtId="0" fontId="7" fillId="7" borderId="0" xfId="0" applyFont="1" applyFill="1" applyAlignment="1">
      <alignment vertical="center" wrapText="1"/>
    </xf>
    <xf numFmtId="0" fontId="12" fillId="4" borderId="5" xfId="0" applyFont="1" applyFill="1" applyBorder="1" applyAlignment="1">
      <alignment vertical="top" wrapText="1"/>
    </xf>
    <xf numFmtId="0" fontId="5" fillId="7" borderId="0" xfId="0" applyFont="1" applyFill="1" applyBorder="1" applyAlignment="1">
      <alignment horizontal="right" vertical="top"/>
    </xf>
    <xf numFmtId="0" fontId="0" fillId="4" borderId="3" xfId="0" applyFont="1" applyFill="1" applyBorder="1" applyAlignment="1">
      <alignment vertical="center" wrapText="1"/>
    </xf>
    <xf numFmtId="0" fontId="0" fillId="4" borderId="3" xfId="0" applyFont="1" applyFill="1" applyBorder="1" applyAlignment="1">
      <alignment horizontal="left" vertical="center" wrapText="1"/>
    </xf>
    <xf numFmtId="0" fontId="0" fillId="4" borderId="0" xfId="0" applyFont="1" applyFill="1" applyAlignment="1">
      <alignment wrapText="1"/>
    </xf>
    <xf numFmtId="0" fontId="0" fillId="4" borderId="10" xfId="0" applyFont="1" applyFill="1" applyBorder="1" applyAlignment="1">
      <alignment vertical="center" wrapText="1"/>
    </xf>
    <xf numFmtId="0" fontId="0" fillId="8" borderId="0" xfId="0" applyFont="1" applyFill="1"/>
    <xf numFmtId="0" fontId="1" fillId="8" borderId="0" xfId="3" applyFont="1" applyFill="1" applyBorder="1" applyAlignment="1">
      <alignment horizontal="left" vertical="top" wrapText="1"/>
    </xf>
    <xf numFmtId="0" fontId="0" fillId="8" borderId="0" xfId="0" applyFont="1" applyFill="1" applyAlignment="1">
      <alignment horizontal="center" vertical="center"/>
    </xf>
    <xf numFmtId="0" fontId="0" fillId="8" borderId="0" xfId="0" applyFont="1" applyFill="1" applyAlignment="1">
      <alignment horizontal="center" vertical="center" wrapText="1"/>
    </xf>
    <xf numFmtId="0" fontId="0" fillId="8" borderId="0" xfId="0" applyFont="1" applyFill="1" applyAlignment="1">
      <alignment horizontal="center"/>
    </xf>
    <xf numFmtId="0" fontId="0" fillId="8" borderId="13" xfId="0" applyFont="1" applyFill="1" applyBorder="1" applyAlignment="1">
      <alignment horizontal="center" vertical="center" wrapText="1"/>
    </xf>
    <xf numFmtId="0" fontId="12" fillId="4" borderId="0" xfId="0" applyFont="1" applyFill="1" applyBorder="1" applyAlignment="1">
      <alignment horizontal="center" vertical="top" wrapText="1"/>
    </xf>
    <xf numFmtId="0" fontId="12" fillId="4" borderId="0" xfId="0" applyFont="1" applyFill="1" applyBorder="1" applyAlignment="1">
      <alignment vertical="top" wrapText="1"/>
    </xf>
    <xf numFmtId="0" fontId="0" fillId="4" borderId="0" xfId="0" applyFont="1" applyFill="1" applyAlignment="1">
      <alignment horizontal="center" vertical="center"/>
    </xf>
    <xf numFmtId="0" fontId="0" fillId="4" borderId="0" xfId="0" applyFont="1" applyFill="1" applyBorder="1" applyAlignment="1">
      <alignment horizontal="center" vertical="center"/>
    </xf>
    <xf numFmtId="0" fontId="5" fillId="4" borderId="0" xfId="0" applyFont="1" applyFill="1" applyBorder="1" applyAlignment="1">
      <alignment vertical="top" wrapText="1"/>
    </xf>
    <xf numFmtId="0" fontId="7" fillId="7" borderId="18" xfId="0" applyFont="1" applyFill="1" applyBorder="1" applyAlignment="1">
      <alignment horizontal="center" vertical="center"/>
    </xf>
    <xf numFmtId="0" fontId="8" fillId="7" borderId="0" xfId="0" applyFont="1" applyFill="1" applyBorder="1" applyAlignment="1">
      <alignment vertical="center"/>
    </xf>
    <xf numFmtId="0" fontId="7" fillId="7" borderId="3" xfId="0" applyFont="1" applyFill="1" applyBorder="1" applyAlignment="1">
      <alignment horizontal="center" vertical="center"/>
    </xf>
    <xf numFmtId="0" fontId="12" fillId="4" borderId="8" xfId="0" applyFont="1" applyFill="1" applyBorder="1" applyAlignment="1">
      <alignment vertical="top" wrapText="1"/>
    </xf>
    <xf numFmtId="0" fontId="0" fillId="4" borderId="8" xfId="0" applyFill="1" applyBorder="1" applyAlignment="1">
      <alignment vertical="center" wrapText="1"/>
    </xf>
    <xf numFmtId="0" fontId="0" fillId="4" borderId="8" xfId="0" applyFont="1" applyFill="1" applyBorder="1" applyAlignment="1">
      <alignment vertical="center" wrapText="1"/>
    </xf>
    <xf numFmtId="0" fontId="0" fillId="4" borderId="4" xfId="0" applyFont="1" applyFill="1" applyBorder="1" applyAlignment="1">
      <alignment vertical="center" wrapText="1"/>
    </xf>
    <xf numFmtId="164" fontId="0" fillId="7" borderId="11" xfId="1" applyNumberFormat="1" applyFont="1" applyFill="1" applyBorder="1" applyAlignment="1">
      <alignment horizontal="center" vertical="center"/>
    </xf>
    <xf numFmtId="0" fontId="7" fillId="7" borderId="11" xfId="0" applyFont="1" applyFill="1" applyBorder="1" applyAlignment="1">
      <alignment horizontal="center" vertical="center"/>
    </xf>
    <xf numFmtId="0" fontId="7" fillId="7" borderId="0" xfId="0" applyFont="1" applyFill="1" applyBorder="1" applyAlignment="1">
      <alignment horizontal="center" vertical="center"/>
    </xf>
    <xf numFmtId="0" fontId="6" fillId="7" borderId="11" xfId="0" applyFont="1" applyFill="1" applyBorder="1" applyAlignment="1">
      <alignment horizontal="center" vertical="center"/>
    </xf>
    <xf numFmtId="0" fontId="0" fillId="0" borderId="3" xfId="0" applyFont="1" applyBorder="1" applyAlignment="1" applyProtection="1">
      <alignment horizontal="center" vertical="center" wrapText="1"/>
      <protection locked="0"/>
    </xf>
    <xf numFmtId="0" fontId="0" fillId="8" borderId="3" xfId="0" applyFont="1" applyFill="1" applyBorder="1" applyAlignment="1" applyProtection="1">
      <alignment horizontal="left" vertical="top"/>
      <protection locked="0"/>
    </xf>
    <xf numFmtId="0" fontId="5" fillId="8" borderId="3" xfId="0" applyFont="1" applyFill="1" applyBorder="1" applyAlignment="1" applyProtection="1">
      <alignment horizontal="right" vertical="top"/>
      <protection locked="0"/>
    </xf>
    <xf numFmtId="0" fontId="0" fillId="8" borderId="0" xfId="0" applyFont="1" applyFill="1" applyAlignment="1">
      <alignment vertical="center"/>
    </xf>
    <xf numFmtId="0" fontId="9" fillId="8" borderId="0" xfId="0" applyFont="1" applyFill="1" applyAlignment="1">
      <alignment vertical="center"/>
    </xf>
    <xf numFmtId="0" fontId="0" fillId="8" borderId="0" xfId="0" applyFont="1" applyFill="1" applyAlignment="1">
      <alignment horizontal="left"/>
    </xf>
    <xf numFmtId="0" fontId="5" fillId="8" borderId="0" xfId="0" applyFont="1" applyFill="1" applyBorder="1" applyAlignment="1">
      <alignment vertical="center" wrapText="1"/>
    </xf>
    <xf numFmtId="0" fontId="0" fillId="8" borderId="0" xfId="0" applyFont="1" applyFill="1" applyBorder="1" applyAlignment="1">
      <alignment horizontal="center" vertical="center"/>
    </xf>
    <xf numFmtId="0" fontId="0" fillId="8" borderId="0" xfId="0" applyFont="1" applyFill="1" applyBorder="1"/>
    <xf numFmtId="0" fontId="0" fillId="8" borderId="0" xfId="0" applyFont="1" applyFill="1" applyBorder="1" applyAlignment="1">
      <alignment horizontal="center" vertical="center" wrapText="1"/>
    </xf>
    <xf numFmtId="0" fontId="0" fillId="8" borderId="0" xfId="0" applyFont="1" applyFill="1" applyBorder="1" applyAlignment="1">
      <alignment horizontal="center"/>
    </xf>
    <xf numFmtId="0" fontId="0" fillId="8" borderId="0" xfId="0" applyFont="1" applyFill="1" applyAlignment="1">
      <alignment horizontal="left" vertical="top"/>
    </xf>
    <xf numFmtId="0" fontId="0" fillId="8" borderId="3" xfId="0" applyFill="1" applyBorder="1" applyAlignment="1" applyProtection="1">
      <alignment vertical="center"/>
      <protection locked="0"/>
    </xf>
    <xf numFmtId="0" fontId="5" fillId="7" borderId="2" xfId="1" applyNumberFormat="1" applyFont="1" applyFill="1" applyBorder="1" applyAlignment="1">
      <alignment horizontal="center" vertical="center"/>
    </xf>
    <xf numFmtId="0" fontId="0" fillId="7" borderId="0" xfId="0" applyFill="1" applyBorder="1" applyAlignment="1">
      <alignment vertical="center"/>
    </xf>
    <xf numFmtId="0" fontId="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7" borderId="0" xfId="0" applyFont="1" applyFill="1" applyAlignment="1">
      <alignment horizontal="center"/>
    </xf>
    <xf numFmtId="0" fontId="0" fillId="0" borderId="3" xfId="0" applyBorder="1" applyAlignment="1" applyProtection="1">
      <alignment wrapText="1"/>
      <protection locked="0"/>
    </xf>
    <xf numFmtId="0" fontId="5" fillId="7" borderId="0" xfId="0" applyFont="1" applyFill="1" applyBorder="1" applyAlignment="1">
      <alignment horizontal="center" vertical="center" wrapText="1"/>
    </xf>
    <xf numFmtId="0" fontId="0" fillId="0" borderId="3" xfId="0" applyFont="1" applyBorder="1"/>
    <xf numFmtId="0" fontId="0" fillId="0" borderId="3" xfId="0" applyFont="1" applyBorder="1" applyAlignment="1">
      <alignment horizontal="center" vertical="center"/>
    </xf>
    <xf numFmtId="0" fontId="0" fillId="7" borderId="0" xfId="0" applyFont="1" applyFill="1" applyBorder="1" applyAlignment="1">
      <alignment horizontal="center"/>
    </xf>
    <xf numFmtId="0" fontId="5" fillId="8" borderId="5" xfId="0" applyFont="1" applyFill="1" applyBorder="1" applyAlignment="1" applyProtection="1">
      <alignment vertical="center" wrapText="1"/>
      <protection locked="0"/>
    </xf>
    <xf numFmtId="0" fontId="11" fillId="4" borderId="3" xfId="0" applyFont="1" applyFill="1" applyBorder="1" applyAlignment="1">
      <alignment vertical="top" wrapText="1"/>
    </xf>
    <xf numFmtId="0" fontId="5" fillId="0" borderId="0" xfId="0" applyFont="1" applyFill="1" applyBorder="1" applyAlignment="1">
      <alignment horizontal="center" vertical="center" wrapText="1"/>
    </xf>
    <xf numFmtId="0" fontId="10" fillId="4" borderId="7" xfId="0" applyFont="1" applyFill="1" applyBorder="1" applyAlignment="1" applyProtection="1">
      <alignment horizontal="center" vertical="center" wrapText="1"/>
      <protection locked="0"/>
    </xf>
    <xf numFmtId="0" fontId="10" fillId="4" borderId="7" xfId="0" applyFont="1" applyFill="1" applyBorder="1" applyAlignment="1">
      <alignment horizontal="center" vertical="center" wrapText="1"/>
    </xf>
    <xf numFmtId="0" fontId="5" fillId="8" borderId="3" xfId="0" applyFont="1" applyFill="1" applyBorder="1" applyAlignment="1" applyProtection="1">
      <alignment vertical="center" wrapText="1"/>
      <protection locked="0"/>
    </xf>
    <xf numFmtId="0" fontId="10" fillId="0" borderId="3" xfId="0" applyFont="1" applyFill="1" applyBorder="1" applyAlignment="1">
      <alignment horizontal="center" vertical="center" wrapText="1"/>
    </xf>
    <xf numFmtId="0" fontId="0" fillId="0" borderId="0" xfId="0" applyFont="1" applyFill="1"/>
    <xf numFmtId="0" fontId="0" fillId="0" borderId="0" xfId="0" applyFont="1" applyFill="1" applyAlignment="1"/>
    <xf numFmtId="0" fontId="5" fillId="8" borderId="0" xfId="0" applyFont="1" applyFill="1" applyAlignment="1">
      <alignment vertical="center"/>
    </xf>
    <xf numFmtId="0" fontId="0" fillId="8" borderId="0" xfId="0" applyFont="1" applyFill="1" applyAlignment="1"/>
    <xf numFmtId="0" fontId="11" fillId="8" borderId="8" xfId="0" applyFont="1" applyFill="1" applyBorder="1" applyAlignment="1">
      <alignment vertical="top" wrapText="1"/>
    </xf>
    <xf numFmtId="0" fontId="10" fillId="8" borderId="3" xfId="0" applyFont="1" applyFill="1" applyBorder="1" applyAlignment="1">
      <alignment horizontal="center" vertical="center" wrapText="1"/>
    </xf>
    <xf numFmtId="0" fontId="5" fillId="8" borderId="3" xfId="0" applyFont="1" applyFill="1" applyBorder="1" applyAlignment="1" applyProtection="1">
      <alignment vertical="top" wrapText="1"/>
      <protection locked="0"/>
    </xf>
    <xf numFmtId="0" fontId="10" fillId="4" borderId="3" xfId="0" applyFont="1" applyFill="1" applyBorder="1" applyAlignment="1">
      <alignment vertical="center" wrapText="1"/>
    </xf>
    <xf numFmtId="0" fontId="5" fillId="0" borderId="3" xfId="0" applyFont="1" applyFill="1" applyBorder="1" applyAlignment="1" applyProtection="1">
      <alignment vertical="center" wrapText="1"/>
      <protection locked="0"/>
    </xf>
    <xf numFmtId="0" fontId="5" fillId="4" borderId="4" xfId="0" applyFont="1" applyFill="1" applyBorder="1" applyAlignment="1">
      <alignment vertical="center" wrapText="1"/>
    </xf>
    <xf numFmtId="0" fontId="11" fillId="8" borderId="0" xfId="0" applyFont="1" applyFill="1" applyBorder="1" applyAlignment="1">
      <alignment vertical="top" wrapText="1"/>
    </xf>
    <xf numFmtId="0" fontId="0" fillId="4" borderId="3" xfId="0" applyFont="1" applyFill="1" applyBorder="1" applyAlignment="1">
      <alignment vertical="top" wrapText="1"/>
    </xf>
    <xf numFmtId="0" fontId="0" fillId="4" borderId="5" xfId="0" applyFont="1" applyFill="1" applyBorder="1" applyAlignment="1">
      <alignment vertical="top" wrapText="1"/>
    </xf>
    <xf numFmtId="0" fontId="17" fillId="8" borderId="0" xfId="0" applyFont="1" applyFill="1" applyBorder="1" applyAlignment="1">
      <alignment horizontal="center" vertical="center"/>
    </xf>
    <xf numFmtId="0" fontId="18" fillId="7" borderId="0" xfId="1" applyNumberFormat="1" applyFont="1" applyFill="1" applyBorder="1" applyAlignment="1">
      <alignment horizontal="center" vertical="center" wrapText="1"/>
    </xf>
    <xf numFmtId="0" fontId="19" fillId="7" borderId="0"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horizontal="left"/>
    </xf>
    <xf numFmtId="0" fontId="15" fillId="0" borderId="3" xfId="0" applyFont="1" applyFill="1" applyBorder="1" applyAlignment="1">
      <alignment horizontal="center" vertical="center"/>
    </xf>
    <xf numFmtId="0" fontId="18" fillId="7" borderId="0" xfId="0" applyFont="1" applyFill="1" applyAlignment="1">
      <alignment horizontal="right" vertical="top"/>
    </xf>
    <xf numFmtId="0" fontId="18" fillId="7" borderId="0" xfId="0" applyFont="1" applyFill="1" applyBorder="1" applyAlignment="1" applyProtection="1">
      <alignment horizontal="right" vertical="top"/>
      <protection locked="0"/>
    </xf>
    <xf numFmtId="0" fontId="5" fillId="9" borderId="3" xfId="0" applyFont="1" applyFill="1" applyBorder="1" applyAlignment="1">
      <alignment horizontal="left" vertical="center"/>
    </xf>
    <xf numFmtId="9" fontId="5" fillId="11" borderId="3" xfId="1" applyFont="1" applyFill="1" applyBorder="1" applyAlignment="1">
      <alignment horizontal="center" vertical="center" wrapText="1"/>
    </xf>
    <xf numFmtId="0" fontId="0" fillId="0" borderId="0" xfId="0" applyFont="1" applyFill="1" applyAlignment="1">
      <alignment horizontal="center" vertical="center"/>
    </xf>
    <xf numFmtId="0" fontId="0" fillId="0" borderId="9" xfId="0" applyFont="1" applyFill="1" applyBorder="1" applyAlignment="1">
      <alignment horizontal="center" vertical="center"/>
    </xf>
    <xf numFmtId="0" fontId="0" fillId="7" borderId="3"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11" xfId="0" applyFont="1" applyFill="1" applyBorder="1" applyAlignment="1">
      <alignment horizontal="center" vertical="center"/>
    </xf>
    <xf numFmtId="0" fontId="0" fillId="0" borderId="14"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8" borderId="6" xfId="0" applyFont="1" applyFill="1" applyBorder="1" applyAlignment="1">
      <alignment horizontal="center" vertical="center"/>
    </xf>
    <xf numFmtId="0" fontId="0" fillId="8" borderId="7"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5" fillId="8" borderId="4" xfId="0" applyFont="1" applyFill="1" applyBorder="1" applyAlignment="1" applyProtection="1">
      <alignment horizontal="center" vertical="top" wrapText="1"/>
      <protection locked="0"/>
    </xf>
    <xf numFmtId="0" fontId="5" fillId="8" borderId="8" xfId="0" applyFont="1" applyFill="1" applyBorder="1" applyAlignment="1" applyProtection="1">
      <alignment horizontal="center" vertical="top" wrapText="1"/>
      <protection locked="0"/>
    </xf>
    <xf numFmtId="0" fontId="5" fillId="8" borderId="5" xfId="0" applyFont="1" applyFill="1" applyBorder="1" applyAlignment="1" applyProtection="1">
      <alignment horizontal="center" vertical="top" wrapText="1"/>
      <protection locked="0"/>
    </xf>
    <xf numFmtId="0" fontId="10" fillId="4" borderId="4"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8" borderId="4" xfId="0" applyFont="1" applyFill="1" applyBorder="1" applyAlignment="1" applyProtection="1">
      <alignment horizontal="center" vertical="center" wrapText="1"/>
      <protection locked="0"/>
    </xf>
    <xf numFmtId="0" fontId="5" fillId="8" borderId="8" xfId="0" applyFont="1" applyFill="1" applyBorder="1" applyAlignment="1" applyProtection="1">
      <alignment horizontal="center" vertical="center" wrapText="1"/>
      <protection locked="0"/>
    </xf>
    <xf numFmtId="0" fontId="5" fillId="8" borderId="8"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7" xfId="0" applyFont="1" applyBorder="1" applyAlignment="1">
      <alignment horizontal="center" vertical="center"/>
    </xf>
    <xf numFmtId="0" fontId="5" fillId="8" borderId="5" xfId="0" applyFont="1" applyFill="1" applyBorder="1" applyAlignment="1" applyProtection="1">
      <alignment horizontal="center" vertical="center" wrapText="1"/>
      <protection locked="0"/>
    </xf>
    <xf numFmtId="0" fontId="11" fillId="4" borderId="4" xfId="0" applyFont="1" applyFill="1" applyBorder="1" applyAlignment="1">
      <alignment horizontal="center" vertical="top" wrapText="1"/>
    </xf>
    <xf numFmtId="0" fontId="11" fillId="4" borderId="8" xfId="0" applyFont="1" applyFill="1" applyBorder="1" applyAlignment="1">
      <alignment horizontal="center" vertical="top" wrapText="1"/>
    </xf>
    <xf numFmtId="0" fontId="11" fillId="4" borderId="5" xfId="0" applyFont="1" applyFill="1" applyBorder="1" applyAlignment="1">
      <alignment horizontal="center" vertical="top" wrapText="1"/>
    </xf>
    <xf numFmtId="0" fontId="0" fillId="0" borderId="17" xfId="0" applyBorder="1" applyAlignment="1">
      <alignment horizontal="center" vertical="center"/>
    </xf>
    <xf numFmtId="0" fontId="0" fillId="0" borderId="17" xfId="0" applyFont="1" applyBorder="1" applyAlignment="1" applyProtection="1">
      <alignment horizontal="center" vertical="center" wrapText="1"/>
      <protection locked="0"/>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15" fillId="0" borderId="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7" xfId="0" applyFont="1" applyFill="1" applyBorder="1" applyAlignment="1">
      <alignment horizontal="center" vertical="center"/>
    </xf>
    <xf numFmtId="0" fontId="0" fillId="0" borderId="17" xfId="0" applyFont="1" applyFill="1" applyBorder="1" applyAlignment="1">
      <alignment horizontal="center" vertical="center"/>
    </xf>
    <xf numFmtId="0" fontId="0" fillId="6" borderId="17" xfId="0" applyFill="1" applyBorder="1" applyAlignment="1">
      <alignment horizontal="center" vertical="center"/>
    </xf>
    <xf numFmtId="0" fontId="1" fillId="0" borderId="6" xfId="2" applyFont="1" applyFill="1" applyBorder="1" applyAlignment="1">
      <alignment horizontal="center" vertical="center"/>
    </xf>
    <xf numFmtId="0" fontId="1" fillId="0" borderId="17" xfId="2" applyFont="1" applyFill="1" applyBorder="1" applyAlignment="1">
      <alignment horizontal="center" vertical="center"/>
    </xf>
    <xf numFmtId="0" fontId="1" fillId="0" borderId="7" xfId="2" applyFont="1" applyFill="1" applyBorder="1" applyAlignment="1">
      <alignment horizontal="center" vertical="center"/>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15" xfId="0" applyFont="1" applyFill="1" applyBorder="1" applyAlignment="1">
      <alignment horizontal="center" vertical="top" wrapText="1"/>
    </xf>
    <xf numFmtId="0" fontId="11" fillId="4" borderId="16" xfId="0" applyFont="1" applyFill="1" applyBorder="1" applyAlignment="1">
      <alignment horizontal="center" vertical="top" wrapText="1"/>
    </xf>
    <xf numFmtId="0" fontId="0" fillId="7" borderId="0" xfId="0" applyFont="1" applyFill="1" applyAlignment="1">
      <alignment horizontal="center"/>
    </xf>
    <xf numFmtId="0" fontId="5" fillId="7" borderId="0" xfId="0" applyFont="1" applyFill="1" applyAlignment="1">
      <alignment horizontal="center" vertical="center"/>
    </xf>
    <xf numFmtId="0" fontId="11" fillId="4" borderId="3" xfId="0" applyFont="1" applyFill="1" applyBorder="1" applyAlignment="1">
      <alignment horizontal="center" vertical="top" wrapText="1"/>
    </xf>
    <xf numFmtId="0" fontId="0" fillId="8" borderId="6" xfId="0" applyFill="1" applyBorder="1" applyAlignment="1">
      <alignment horizontal="center" vertical="center"/>
    </xf>
    <xf numFmtId="0" fontId="0" fillId="8" borderId="17" xfId="0" applyFill="1" applyBorder="1" applyAlignment="1">
      <alignment horizontal="center" vertical="center"/>
    </xf>
    <xf numFmtId="0" fontId="0" fillId="8" borderId="7" xfId="0" applyFill="1" applyBorder="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0" fillId="0" borderId="14"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3" xfId="0" applyFont="1" applyFill="1" applyBorder="1" applyAlignment="1">
      <alignment horizontal="center" vertical="center"/>
    </xf>
    <xf numFmtId="0" fontId="0" fillId="0" borderId="3" xfId="0" applyFont="1" applyBorder="1" applyAlignment="1" applyProtection="1">
      <alignment horizontal="center" vertical="center" wrapText="1"/>
      <protection locked="0"/>
    </xf>
    <xf numFmtId="0" fontId="0" fillId="4" borderId="0" xfId="0" applyFont="1" applyFill="1" applyAlignment="1">
      <alignment horizontal="center" vertical="center"/>
    </xf>
    <xf numFmtId="0" fontId="0" fillId="4" borderId="11" xfId="0" applyFont="1" applyFill="1" applyBorder="1" applyAlignment="1">
      <alignment horizontal="center" vertical="center"/>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12" fillId="4" borderId="4" xfId="0" applyFont="1" applyFill="1" applyBorder="1" applyAlignment="1">
      <alignment horizontal="center" vertical="top" wrapText="1"/>
    </xf>
    <xf numFmtId="0" fontId="12" fillId="4" borderId="8" xfId="0" applyFont="1" applyFill="1" applyBorder="1" applyAlignment="1">
      <alignment horizontal="center" vertical="top"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15" fillId="0" borderId="6"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0" fillId="0" borderId="3" xfId="0" applyBorder="1" applyAlignment="1" applyProtection="1">
      <alignment wrapText="1"/>
      <protection locked="0"/>
    </xf>
    <xf numFmtId="0" fontId="0" fillId="4" borderId="14"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7" borderId="0" xfId="0" applyFont="1" applyFill="1" applyAlignment="1">
      <alignment vertical="top"/>
    </xf>
    <xf numFmtId="0" fontId="0" fillId="4" borderId="4"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7"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0" fillId="8" borderId="10"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0" fillId="0" borderId="4" xfId="0" applyFont="1" applyBorder="1" applyAlignment="1">
      <alignment horizontal="center" vertical="top"/>
    </xf>
    <xf numFmtId="0" fontId="0" fillId="0" borderId="5" xfId="0" applyFont="1" applyBorder="1" applyAlignment="1">
      <alignment horizontal="center" vertical="top"/>
    </xf>
    <xf numFmtId="0" fontId="10" fillId="4" borderId="1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0" fillId="8" borderId="4" xfId="0" applyFill="1" applyBorder="1" applyAlignment="1">
      <alignment horizontal="center" vertical="center" wrapText="1"/>
    </xf>
    <xf numFmtId="0" fontId="0" fillId="8" borderId="5" xfId="0" applyFill="1" applyBorder="1" applyAlignment="1">
      <alignment horizontal="center" vertical="center" wrapText="1"/>
    </xf>
  </cellXfs>
  <cellStyles count="4">
    <cellStyle name="Bad" xfId="2" builtinId="27"/>
    <cellStyle name="Check Cell" xfId="3" builtinId="23"/>
    <cellStyle name="Normal" xfId="0" builtinId="0"/>
    <cellStyle name="Percent" xfId="1" builtinId="5"/>
  </cellStyles>
  <dxfs count="2">
    <dxf>
      <font>
        <b/>
        <i val="0"/>
      </font>
      <numFmt numFmtId="0" formatCode="General"/>
      <fill>
        <patternFill>
          <bgColor rgb="FFFFFF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35719</xdr:rowOff>
    </xdr:from>
    <xdr:to>
      <xdr:col>2</xdr:col>
      <xdr:colOff>235950</xdr:colOff>
      <xdr:row>2</xdr:row>
      <xdr:rowOff>23812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35719"/>
          <a:ext cx="2564813" cy="1297781"/>
        </a:xfrm>
        <a:prstGeom prst="rect">
          <a:avLst/>
        </a:prstGeom>
      </xdr:spPr>
    </xdr:pic>
    <xdr:clientData/>
  </xdr:twoCellAnchor>
  <xdr:twoCellAnchor editAs="oneCell">
    <xdr:from>
      <xdr:col>8</xdr:col>
      <xdr:colOff>317630</xdr:colOff>
      <xdr:row>0</xdr:row>
      <xdr:rowOff>0</xdr:rowOff>
    </xdr:from>
    <xdr:to>
      <xdr:col>11</xdr:col>
      <xdr:colOff>777160</xdr:colOff>
      <xdr:row>2</xdr:row>
      <xdr:rowOff>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14347955" y="0"/>
          <a:ext cx="3450380" cy="13144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304800</xdr:colOff>
          <xdr:row>114</xdr:row>
          <xdr:rowOff>47625</xdr:rowOff>
        </xdr:from>
        <xdr:to>
          <xdr:col>5</xdr:col>
          <xdr:colOff>1104900</xdr:colOff>
          <xdr:row>114</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1905000</xdr:colOff>
          <xdr:row>114</xdr:row>
          <xdr:rowOff>47625</xdr:rowOff>
        </xdr:from>
        <xdr:to>
          <xdr:col>5</xdr:col>
          <xdr:colOff>2705100</xdr:colOff>
          <xdr:row>114</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C7128-FDA1-49B9-A437-E789EABB3829}">
  <dimension ref="A1:BG250"/>
  <sheetViews>
    <sheetView tabSelected="1" zoomScaleNormal="100" workbookViewId="0">
      <selection activeCell="D16" sqref="D16:F16"/>
    </sheetView>
  </sheetViews>
  <sheetFormatPr defaultRowHeight="15" x14ac:dyDescent="0.25"/>
  <cols>
    <col min="1" max="1" width="13.42578125" style="2" customWidth="1"/>
    <col min="2" max="2" width="21.5703125" style="2" customWidth="1"/>
    <col min="3" max="3" width="51.85546875" style="2" customWidth="1"/>
    <col min="4" max="4" width="40" style="2" customWidth="1"/>
    <col min="5" max="5" width="3" style="2" customWidth="1"/>
    <col min="6" max="6" width="50.5703125" style="3" customWidth="1"/>
    <col min="7" max="7" width="21.85546875" style="3" customWidth="1"/>
    <col min="8" max="8" width="8.140625" style="3" customWidth="1"/>
    <col min="9" max="9" width="15.7109375" style="14" customWidth="1"/>
    <col min="10" max="11" width="14.5703125" style="16" customWidth="1"/>
    <col min="12" max="12" width="11.85546875" style="1" customWidth="1"/>
    <col min="13" max="13" width="10.42578125" style="2" hidden="1" customWidth="1"/>
    <col min="14" max="14" width="9.140625" style="2" hidden="1" customWidth="1"/>
    <col min="15" max="15" width="15.5703125" style="17" hidden="1" customWidth="1"/>
    <col min="16" max="16" width="14" style="17" hidden="1" customWidth="1"/>
    <col min="17" max="17" width="14.140625" style="18" hidden="1" customWidth="1"/>
    <col min="18" max="18" width="13.42578125" style="97" hidden="1" customWidth="1"/>
    <col min="19" max="21" width="9.140625" style="45" hidden="1" customWidth="1"/>
    <col min="22" max="22" width="9.140625" style="45" customWidth="1"/>
    <col min="23" max="23" width="10.28515625" style="45" customWidth="1"/>
    <col min="24" max="59" width="9.140625" style="45"/>
    <col min="60" max="16384" width="9.140625" style="2"/>
  </cols>
  <sheetData>
    <row r="1" spans="1:59" s="18" customFormat="1" ht="51.75" customHeight="1" thickBot="1" x14ac:dyDescent="0.3">
      <c r="A1" s="208"/>
      <c r="B1" s="209"/>
      <c r="C1" s="218" t="s">
        <v>41</v>
      </c>
      <c r="D1" s="219"/>
      <c r="E1" s="219"/>
      <c r="F1" s="219"/>
      <c r="G1" s="59"/>
      <c r="H1" s="59"/>
      <c r="I1" s="39"/>
      <c r="J1" s="19"/>
      <c r="K1" s="19"/>
      <c r="L1" s="17"/>
      <c r="M1" s="70"/>
      <c r="N1" s="70"/>
      <c r="O1" s="17"/>
      <c r="P1" s="17"/>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row>
    <row r="2" spans="1:59" s="18" customFormat="1" ht="51.75" customHeight="1" thickBot="1" x14ac:dyDescent="0.3">
      <c r="A2" s="53"/>
      <c r="B2" s="54"/>
      <c r="C2" s="51"/>
      <c r="D2" s="51"/>
      <c r="E2" s="51"/>
      <c r="F2" s="51"/>
      <c r="G2" s="51"/>
      <c r="H2" s="51"/>
      <c r="I2" s="52"/>
      <c r="J2" s="55"/>
      <c r="K2" s="55"/>
      <c r="L2" s="17"/>
      <c r="M2" s="70"/>
      <c r="N2" s="70"/>
      <c r="O2" s="17"/>
      <c r="P2" s="17"/>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row>
    <row r="3" spans="1:59" ht="30.75" customHeight="1" thickBot="1" x14ac:dyDescent="0.3">
      <c r="A3" s="21"/>
      <c r="B3" s="21"/>
      <c r="C3" s="21"/>
      <c r="D3" s="21"/>
      <c r="E3" s="21"/>
      <c r="F3" s="21"/>
      <c r="G3" s="21"/>
      <c r="H3" s="21"/>
      <c r="I3" s="242" t="s">
        <v>190</v>
      </c>
      <c r="J3" s="242"/>
      <c r="K3" s="86"/>
      <c r="L3" s="84"/>
      <c r="M3" s="45"/>
      <c r="N3" s="45"/>
    </row>
    <row r="4" spans="1:59" ht="15.75" thickBot="1" x14ac:dyDescent="0.3">
      <c r="A4" s="22" t="s">
        <v>0</v>
      </c>
      <c r="B4" s="68"/>
      <c r="C4" s="22" t="s">
        <v>1</v>
      </c>
      <c r="D4" s="69"/>
      <c r="E4" s="40"/>
      <c r="F4" s="26"/>
      <c r="G4" s="31" t="s">
        <v>2</v>
      </c>
      <c r="H4" s="66"/>
      <c r="I4" s="120" t="s">
        <v>179</v>
      </c>
      <c r="J4" s="121">
        <f>SUM(M17:M41)/100</f>
        <v>0.95</v>
      </c>
      <c r="K4" s="111">
        <f>IF(J4&gt;=0.85,1,0)</f>
        <v>1</v>
      </c>
      <c r="L4" s="84"/>
      <c r="M4" s="45"/>
      <c r="N4" s="45"/>
    </row>
    <row r="5" spans="1:59" ht="15.75" thickBot="1" x14ac:dyDescent="0.3">
      <c r="A5" s="24"/>
      <c r="B5" s="23"/>
      <c r="C5" s="22"/>
      <c r="D5" s="22"/>
      <c r="E5" s="22"/>
      <c r="F5" s="38" t="s">
        <v>195</v>
      </c>
      <c r="G5" s="80">
        <f>P116</f>
        <v>21</v>
      </c>
      <c r="H5" s="63"/>
      <c r="I5" s="120" t="s">
        <v>180</v>
      </c>
      <c r="J5" s="121">
        <f>SUM(M45:M67)/100</f>
        <v>1</v>
      </c>
      <c r="K5" s="111">
        <f t="shared" ref="K5:K8" si="0">IF(J5&gt;=0.85,1,0)</f>
        <v>1</v>
      </c>
      <c r="L5" s="84"/>
      <c r="M5" s="45"/>
      <c r="N5" s="45"/>
    </row>
    <row r="6" spans="1:59" ht="15.75" thickBot="1" x14ac:dyDescent="0.3">
      <c r="A6" s="22" t="s">
        <v>176</v>
      </c>
      <c r="B6" s="79"/>
      <c r="C6" s="22" t="s">
        <v>175</v>
      </c>
      <c r="D6" s="69"/>
      <c r="E6" s="40"/>
      <c r="F6" s="37" t="s">
        <v>201</v>
      </c>
      <c r="G6" s="56" t="str">
        <f>IF(O116=0,"YES","NO")</f>
        <v>NO</v>
      </c>
      <c r="H6" s="64"/>
      <c r="I6" s="120" t="s">
        <v>181</v>
      </c>
      <c r="J6" s="121">
        <f>SUM(M71:M78)/100</f>
        <v>1</v>
      </c>
      <c r="K6" s="111">
        <f t="shared" si="0"/>
        <v>1</v>
      </c>
      <c r="L6" s="84"/>
      <c r="M6" s="45"/>
      <c r="N6" s="45"/>
    </row>
    <row r="7" spans="1:59" ht="15.75" thickBot="1" x14ac:dyDescent="0.3">
      <c r="A7" s="24"/>
      <c r="B7" s="23"/>
      <c r="C7" s="22"/>
      <c r="D7" s="22"/>
      <c r="E7" s="22"/>
      <c r="F7" s="37" t="s">
        <v>194</v>
      </c>
      <c r="G7" s="58" t="str">
        <f>IF($N$116&gt;=1,"NO","YES")</f>
        <v>YES</v>
      </c>
      <c r="H7" s="64"/>
      <c r="I7" s="120" t="s">
        <v>182</v>
      </c>
      <c r="J7" s="121">
        <f>SUM(M82:M94)/100</f>
        <v>1</v>
      </c>
      <c r="K7" s="111">
        <f t="shared" si="0"/>
        <v>1</v>
      </c>
      <c r="L7" s="84"/>
      <c r="M7" s="45"/>
      <c r="N7" s="45"/>
    </row>
    <row r="8" spans="1:59" ht="15.75" thickBot="1" x14ac:dyDescent="0.3">
      <c r="A8" s="22"/>
      <c r="B8" s="81"/>
      <c r="C8" s="118" t="s">
        <v>175</v>
      </c>
      <c r="D8" s="119"/>
      <c r="E8" s="40"/>
      <c r="F8" s="23"/>
      <c r="G8" s="23"/>
      <c r="H8" s="65"/>
      <c r="I8" s="120" t="s">
        <v>183</v>
      </c>
      <c r="J8" s="121">
        <f>SUM(M98:M106)/100</f>
        <v>1</v>
      </c>
      <c r="K8" s="111">
        <f t="shared" si="0"/>
        <v>1</v>
      </c>
      <c r="L8" s="84"/>
      <c r="M8" s="45"/>
      <c r="N8" s="45"/>
    </row>
    <row r="9" spans="1:59" ht="15.75" thickBot="1" x14ac:dyDescent="0.3">
      <c r="A9" s="25"/>
      <c r="B9" s="23"/>
      <c r="C9" s="22"/>
      <c r="D9" s="22"/>
      <c r="E9" s="22"/>
      <c r="F9" s="57"/>
      <c r="G9" s="125" t="s">
        <v>199</v>
      </c>
      <c r="H9" s="126"/>
      <c r="I9" s="124" t="str">
        <f>IF(K9=5,"Fully Implemented","Not Achieved")</f>
        <v>Fully Implemented</v>
      </c>
      <c r="J9" s="124"/>
      <c r="K9" s="112">
        <f>SUM(K4:K8)</f>
        <v>5</v>
      </c>
      <c r="L9" s="84"/>
      <c r="M9" s="45"/>
      <c r="N9" s="45"/>
    </row>
    <row r="10" spans="1:59" x14ac:dyDescent="0.25">
      <c r="A10" s="232"/>
      <c r="B10" s="232"/>
      <c r="C10" s="26"/>
      <c r="D10" s="26"/>
      <c r="E10" s="26"/>
      <c r="F10" s="27"/>
      <c r="G10" s="27"/>
      <c r="H10" s="27"/>
      <c r="I10" s="28"/>
      <c r="J10" s="29"/>
      <c r="K10" s="29"/>
      <c r="L10" s="89"/>
      <c r="M10" s="75"/>
      <c r="N10" s="75"/>
    </row>
    <row r="11" spans="1:59" s="20" customFormat="1" x14ac:dyDescent="0.25">
      <c r="A11" s="189" t="s">
        <v>200</v>
      </c>
      <c r="B11" s="189"/>
      <c r="C11" s="189"/>
      <c r="D11" s="189"/>
      <c r="E11" s="189"/>
      <c r="F11" s="189"/>
      <c r="G11" s="189"/>
      <c r="H11" s="189"/>
      <c r="I11" s="189"/>
      <c r="J11" s="189"/>
      <c r="K11" s="189"/>
      <c r="L11" s="189"/>
      <c r="M11" s="99"/>
      <c r="N11" s="71"/>
      <c r="O11" s="113"/>
      <c r="P11" s="113"/>
      <c r="Q11" s="114"/>
      <c r="R11" s="114"/>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row>
    <row r="12" spans="1:59" x14ac:dyDescent="0.25">
      <c r="A12" s="188"/>
      <c r="B12" s="188"/>
      <c r="C12" s="188"/>
      <c r="D12" s="188"/>
      <c r="E12" s="188"/>
      <c r="F12" s="188"/>
      <c r="G12" s="188"/>
      <c r="H12" s="188"/>
      <c r="I12" s="188"/>
      <c r="J12" s="29"/>
      <c r="K12" s="29"/>
      <c r="L12" s="84"/>
      <c r="M12" s="45"/>
      <c r="N12" s="45"/>
    </row>
    <row r="13" spans="1:59" x14ac:dyDescent="0.25">
      <c r="A13" s="188" t="s">
        <v>202</v>
      </c>
      <c r="B13" s="188"/>
      <c r="C13" s="188"/>
      <c r="D13" s="188"/>
      <c r="E13" s="188"/>
      <c r="F13" s="188"/>
      <c r="G13" s="188"/>
      <c r="H13" s="188"/>
      <c r="I13" s="188"/>
      <c r="J13" s="188"/>
      <c r="K13" s="188"/>
      <c r="L13" s="188"/>
      <c r="M13" s="100"/>
      <c r="N13" s="45"/>
    </row>
    <row r="14" spans="1:59" s="45" customFormat="1" x14ac:dyDescent="0.25">
      <c r="F14" s="46"/>
      <c r="G14" s="46"/>
      <c r="H14" s="46"/>
      <c r="I14" s="47"/>
      <c r="J14" s="48"/>
      <c r="K14" s="48"/>
      <c r="L14" s="49"/>
      <c r="O14" s="17"/>
      <c r="P14" s="17"/>
      <c r="Q14" s="18"/>
      <c r="R14" s="97"/>
    </row>
    <row r="15" spans="1:59" ht="24.95" customHeight="1" thickBot="1" x14ac:dyDescent="0.3">
      <c r="A15" s="186" t="s">
        <v>4</v>
      </c>
      <c r="B15" s="187"/>
      <c r="C15" s="187"/>
      <c r="D15" s="187"/>
      <c r="E15" s="187"/>
      <c r="F15" s="187"/>
      <c r="G15" s="187"/>
      <c r="H15" s="187"/>
      <c r="I15" s="187"/>
      <c r="J15" s="187"/>
      <c r="K15" s="187"/>
      <c r="L15" s="187"/>
      <c r="M15" s="107"/>
      <c r="N15" s="75"/>
      <c r="S15" s="97"/>
    </row>
    <row r="16" spans="1:59" ht="35.1" customHeight="1" thickBot="1" x14ac:dyDescent="0.3">
      <c r="A16" s="147" t="s">
        <v>42</v>
      </c>
      <c r="B16" s="149"/>
      <c r="C16" s="33" t="s">
        <v>193</v>
      </c>
      <c r="D16" s="147" t="s">
        <v>189</v>
      </c>
      <c r="E16" s="148"/>
      <c r="F16" s="149"/>
      <c r="G16" s="147" t="s">
        <v>198</v>
      </c>
      <c r="H16" s="149"/>
      <c r="I16" s="5" t="s">
        <v>5</v>
      </c>
      <c r="J16" s="5" t="s">
        <v>40</v>
      </c>
      <c r="K16" s="5" t="s">
        <v>192</v>
      </c>
      <c r="L16" s="5" t="s">
        <v>191</v>
      </c>
      <c r="M16" s="96" t="s">
        <v>151</v>
      </c>
      <c r="N16" s="87" t="s">
        <v>152</v>
      </c>
      <c r="O16" s="17" t="s">
        <v>173</v>
      </c>
      <c r="P16" s="17" t="s">
        <v>171</v>
      </c>
      <c r="Q16" s="17" t="s">
        <v>172</v>
      </c>
      <c r="S16" s="97"/>
    </row>
    <row r="17" spans="1:19" ht="35.25" customHeight="1" thickBot="1" x14ac:dyDescent="0.3">
      <c r="A17" s="222">
        <v>1.1000000000000001</v>
      </c>
      <c r="B17" s="210" t="s">
        <v>6</v>
      </c>
      <c r="C17" s="108" t="s">
        <v>43</v>
      </c>
      <c r="D17" s="197"/>
      <c r="E17" s="198"/>
      <c r="F17" s="199"/>
      <c r="G17" s="238" t="s">
        <v>48</v>
      </c>
      <c r="H17" s="239"/>
      <c r="I17" s="138"/>
      <c r="J17" s="140"/>
      <c r="K17" s="207">
        <f>IF(J17="Fully Attained",L17,IF(J17="Partially Attained",L17/2,0))</f>
        <v>0</v>
      </c>
      <c r="L17" s="206">
        <v>5</v>
      </c>
      <c r="M17" s="164">
        <f>K17</f>
        <v>0</v>
      </c>
      <c r="N17" s="164"/>
      <c r="O17" s="123">
        <f>IF(M17=0,1,0)</f>
        <v>1</v>
      </c>
      <c r="P17" s="122">
        <f>IF(J17="Fully Attained",1,0)</f>
        <v>0</v>
      </c>
      <c r="Q17" s="122">
        <f>IF(O17+P17=0,1,0)</f>
        <v>0</v>
      </c>
      <c r="S17" s="97"/>
    </row>
    <row r="18" spans="1:19" ht="36" customHeight="1" thickBot="1" x14ac:dyDescent="0.3">
      <c r="A18" s="223"/>
      <c r="B18" s="215"/>
      <c r="C18" s="109" t="s">
        <v>44</v>
      </c>
      <c r="D18" s="200"/>
      <c r="E18" s="201"/>
      <c r="F18" s="202"/>
      <c r="G18" s="238" t="s">
        <v>49</v>
      </c>
      <c r="H18" s="239"/>
      <c r="I18" s="171"/>
      <c r="J18" s="172"/>
      <c r="K18" s="207"/>
      <c r="L18" s="206"/>
      <c r="M18" s="166"/>
      <c r="N18" s="166"/>
      <c r="O18" s="123"/>
      <c r="P18" s="122"/>
      <c r="Q18" s="122"/>
      <c r="S18" s="97"/>
    </row>
    <row r="19" spans="1:19" ht="38.25" customHeight="1" thickBot="1" x14ac:dyDescent="0.3">
      <c r="A19" s="223"/>
      <c r="B19" s="215"/>
      <c r="C19" s="109" t="s">
        <v>178</v>
      </c>
      <c r="D19" s="200"/>
      <c r="E19" s="201"/>
      <c r="F19" s="202"/>
      <c r="G19" s="238" t="s">
        <v>48</v>
      </c>
      <c r="H19" s="239"/>
      <c r="I19" s="171"/>
      <c r="J19" s="172"/>
      <c r="K19" s="207"/>
      <c r="L19" s="206"/>
      <c r="M19" s="166"/>
      <c r="N19" s="166"/>
      <c r="O19" s="123"/>
      <c r="P19" s="122"/>
      <c r="Q19" s="122"/>
      <c r="S19" s="97"/>
    </row>
    <row r="20" spans="1:19" ht="27" customHeight="1" thickBot="1" x14ac:dyDescent="0.3">
      <c r="A20" s="224"/>
      <c r="B20" s="211"/>
      <c r="C20" s="109" t="s">
        <v>45</v>
      </c>
      <c r="D20" s="203"/>
      <c r="E20" s="204"/>
      <c r="F20" s="205"/>
      <c r="G20" s="238" t="s">
        <v>50</v>
      </c>
      <c r="H20" s="239"/>
      <c r="I20" s="139"/>
      <c r="J20" s="141"/>
      <c r="K20" s="207"/>
      <c r="L20" s="206"/>
      <c r="M20" s="165"/>
      <c r="N20" s="165"/>
      <c r="O20" s="123"/>
      <c r="P20" s="122"/>
      <c r="Q20" s="122"/>
      <c r="S20" s="97"/>
    </row>
    <row r="21" spans="1:19" ht="33" customHeight="1" thickBot="1" x14ac:dyDescent="0.3">
      <c r="A21" s="212">
        <v>1.2</v>
      </c>
      <c r="B21" s="210" t="s">
        <v>7</v>
      </c>
      <c r="C21" s="109" t="s">
        <v>153</v>
      </c>
      <c r="D21" s="127"/>
      <c r="E21" s="128"/>
      <c r="F21" s="129"/>
      <c r="G21" s="238" t="s">
        <v>48</v>
      </c>
      <c r="H21" s="239"/>
      <c r="I21" s="173" t="s">
        <v>8</v>
      </c>
      <c r="J21" s="140" t="s">
        <v>171</v>
      </c>
      <c r="K21" s="140">
        <f>IF(J21="Fully Attained",L21,IF(J21="Partially Attained",L21/2,0))</f>
        <v>60</v>
      </c>
      <c r="L21" s="142">
        <v>60</v>
      </c>
      <c r="M21" s="194">
        <f>K21</f>
        <v>60</v>
      </c>
      <c r="N21" s="164">
        <f>IF(M21&gt;=51,0,1)</f>
        <v>0</v>
      </c>
      <c r="O21" s="123">
        <f t="shared" ref="O21:O77" si="1">IF(M21=0,1,0)</f>
        <v>0</v>
      </c>
      <c r="P21" s="122">
        <f t="shared" ref="P21:P82" si="2">IF(J21="Fully Attained",1,0)</f>
        <v>1</v>
      </c>
      <c r="Q21" s="122">
        <f>IF(O21+P21=0,1,0)</f>
        <v>0</v>
      </c>
      <c r="S21" s="97"/>
    </row>
    <row r="22" spans="1:19" ht="33" customHeight="1" thickBot="1" x14ac:dyDescent="0.3">
      <c r="A22" s="214"/>
      <c r="B22" s="215"/>
      <c r="C22" s="35" t="s">
        <v>154</v>
      </c>
      <c r="D22" s="133"/>
      <c r="E22" s="134"/>
      <c r="F22" s="135"/>
      <c r="G22" s="238" t="s">
        <v>48</v>
      </c>
      <c r="H22" s="239"/>
      <c r="I22" s="179"/>
      <c r="J22" s="172"/>
      <c r="K22" s="172"/>
      <c r="L22" s="178"/>
      <c r="M22" s="195"/>
      <c r="N22" s="166"/>
      <c r="O22" s="123"/>
      <c r="P22" s="122"/>
      <c r="Q22" s="122"/>
      <c r="S22" s="97" t="s">
        <v>196</v>
      </c>
    </row>
    <row r="23" spans="1:19" ht="33" customHeight="1" thickBot="1" x14ac:dyDescent="0.3">
      <c r="A23" s="214"/>
      <c r="B23" s="215"/>
      <c r="C23" s="35" t="s">
        <v>46</v>
      </c>
      <c r="D23" s="133"/>
      <c r="E23" s="134"/>
      <c r="F23" s="135"/>
      <c r="G23" s="238" t="s">
        <v>51</v>
      </c>
      <c r="H23" s="239"/>
      <c r="I23" s="179"/>
      <c r="J23" s="172"/>
      <c r="K23" s="172"/>
      <c r="L23" s="178"/>
      <c r="M23" s="195"/>
      <c r="N23" s="166"/>
      <c r="O23" s="123"/>
      <c r="P23" s="122"/>
      <c r="Q23" s="122"/>
      <c r="S23" s="97"/>
    </row>
    <row r="24" spans="1:19" ht="33" customHeight="1" thickBot="1" x14ac:dyDescent="0.3">
      <c r="A24" s="214"/>
      <c r="B24" s="215"/>
      <c r="C24" s="35" t="s">
        <v>155</v>
      </c>
      <c r="D24" s="133"/>
      <c r="E24" s="134"/>
      <c r="F24" s="135"/>
      <c r="G24" s="238" t="s">
        <v>48</v>
      </c>
      <c r="H24" s="239"/>
      <c r="I24" s="179"/>
      <c r="J24" s="172"/>
      <c r="K24" s="172"/>
      <c r="L24" s="178"/>
      <c r="M24" s="195"/>
      <c r="N24" s="166"/>
      <c r="O24" s="123"/>
      <c r="P24" s="122"/>
      <c r="Q24" s="122"/>
      <c r="S24" s="97"/>
    </row>
    <row r="25" spans="1:19" ht="33" customHeight="1" thickBot="1" x14ac:dyDescent="0.3">
      <c r="A25" s="214"/>
      <c r="B25" s="215"/>
      <c r="C25" s="35" t="s">
        <v>156</v>
      </c>
      <c r="D25" s="133"/>
      <c r="E25" s="134"/>
      <c r="F25" s="135"/>
      <c r="G25" s="238" t="s">
        <v>48</v>
      </c>
      <c r="H25" s="239"/>
      <c r="I25" s="179"/>
      <c r="J25" s="172"/>
      <c r="K25" s="172"/>
      <c r="L25" s="178"/>
      <c r="M25" s="195"/>
      <c r="N25" s="166"/>
      <c r="O25" s="123"/>
      <c r="P25" s="122"/>
      <c r="Q25" s="122"/>
      <c r="S25" s="97"/>
    </row>
    <row r="26" spans="1:19" ht="44.25" customHeight="1" thickBot="1" x14ac:dyDescent="0.3">
      <c r="A26" s="213"/>
      <c r="B26" s="211"/>
      <c r="C26" s="35" t="s">
        <v>47</v>
      </c>
      <c r="D26" s="130"/>
      <c r="E26" s="131"/>
      <c r="F26" s="132"/>
      <c r="G26" s="238" t="s">
        <v>51</v>
      </c>
      <c r="H26" s="239"/>
      <c r="I26" s="174"/>
      <c r="J26" s="141"/>
      <c r="K26" s="141"/>
      <c r="L26" s="143"/>
      <c r="M26" s="196"/>
      <c r="N26" s="165"/>
      <c r="O26" s="123"/>
      <c r="P26" s="122"/>
      <c r="Q26" s="122"/>
      <c r="S26" s="97"/>
    </row>
    <row r="27" spans="1:19" ht="15.75" thickBot="1" x14ac:dyDescent="0.3">
      <c r="A27" s="212">
        <v>1.3</v>
      </c>
      <c r="B27" s="210" t="s">
        <v>9</v>
      </c>
      <c r="C27" s="35" t="s">
        <v>55</v>
      </c>
      <c r="D27" s="127"/>
      <c r="E27" s="128"/>
      <c r="F27" s="129"/>
      <c r="G27" s="238" t="s">
        <v>52</v>
      </c>
      <c r="H27" s="239"/>
      <c r="I27" s="138"/>
      <c r="J27" s="140" t="s">
        <v>171</v>
      </c>
      <c r="K27" s="140">
        <f>IF(J27="Fully Attained",L27,IF(J27="Partially Attained",L27/2,0))</f>
        <v>25</v>
      </c>
      <c r="L27" s="142">
        <v>25</v>
      </c>
      <c r="M27" s="164">
        <f>K27</f>
        <v>25</v>
      </c>
      <c r="N27" s="164"/>
      <c r="O27" s="123">
        <f t="shared" si="1"/>
        <v>0</v>
      </c>
      <c r="P27" s="122">
        <f t="shared" si="2"/>
        <v>1</v>
      </c>
      <c r="Q27" s="122">
        <f>IF(O27+P27=0,1,0)</f>
        <v>0</v>
      </c>
      <c r="S27" s="97"/>
    </row>
    <row r="28" spans="1:19" ht="30.75" thickBot="1" x14ac:dyDescent="0.3">
      <c r="A28" s="214"/>
      <c r="B28" s="215"/>
      <c r="C28" s="35" t="s">
        <v>56</v>
      </c>
      <c r="D28" s="133"/>
      <c r="E28" s="134"/>
      <c r="F28" s="135"/>
      <c r="G28" s="238" t="s">
        <v>52</v>
      </c>
      <c r="H28" s="239"/>
      <c r="I28" s="171"/>
      <c r="J28" s="172"/>
      <c r="K28" s="172"/>
      <c r="L28" s="178"/>
      <c r="M28" s="166"/>
      <c r="N28" s="166"/>
      <c r="O28" s="123"/>
      <c r="P28" s="122"/>
      <c r="Q28" s="122"/>
      <c r="R28" s="98"/>
      <c r="S28" s="97"/>
    </row>
    <row r="29" spans="1:19" ht="28.5" customHeight="1" thickBot="1" x14ac:dyDescent="0.3">
      <c r="A29" s="214"/>
      <c r="B29" s="215"/>
      <c r="C29" s="35" t="s">
        <v>57</v>
      </c>
      <c r="D29" s="133"/>
      <c r="E29" s="134"/>
      <c r="F29" s="135"/>
      <c r="G29" s="238" t="s">
        <v>52</v>
      </c>
      <c r="H29" s="239"/>
      <c r="I29" s="171"/>
      <c r="J29" s="172"/>
      <c r="K29" s="172"/>
      <c r="L29" s="178"/>
      <c r="M29" s="166"/>
      <c r="N29" s="166"/>
      <c r="O29" s="123"/>
      <c r="P29" s="122"/>
      <c r="Q29" s="122"/>
      <c r="R29" s="98"/>
      <c r="S29" s="97"/>
    </row>
    <row r="30" spans="1:19" ht="30.75" thickBot="1" x14ac:dyDescent="0.3">
      <c r="A30" s="214"/>
      <c r="B30" s="215"/>
      <c r="C30" s="35" t="s">
        <v>177</v>
      </c>
      <c r="D30" s="133"/>
      <c r="E30" s="134"/>
      <c r="F30" s="135"/>
      <c r="G30" s="238" t="s">
        <v>52</v>
      </c>
      <c r="H30" s="239"/>
      <c r="I30" s="171"/>
      <c r="J30" s="172"/>
      <c r="K30" s="172"/>
      <c r="L30" s="178"/>
      <c r="M30" s="166"/>
      <c r="N30" s="166"/>
      <c r="O30" s="123"/>
      <c r="P30" s="122"/>
      <c r="Q30" s="122"/>
      <c r="R30" s="98"/>
      <c r="S30" s="97"/>
    </row>
    <row r="31" spans="1:19" ht="30.75" thickBot="1" x14ac:dyDescent="0.3">
      <c r="A31" s="214"/>
      <c r="B31" s="215"/>
      <c r="C31" s="35" t="s">
        <v>58</v>
      </c>
      <c r="D31" s="133"/>
      <c r="E31" s="134"/>
      <c r="F31" s="135"/>
      <c r="G31" s="238" t="s">
        <v>52</v>
      </c>
      <c r="H31" s="239"/>
      <c r="I31" s="171"/>
      <c r="J31" s="172"/>
      <c r="K31" s="172"/>
      <c r="L31" s="178"/>
      <c r="M31" s="166"/>
      <c r="N31" s="166"/>
      <c r="O31" s="123"/>
      <c r="P31" s="122"/>
      <c r="Q31" s="122"/>
      <c r="R31" s="98"/>
      <c r="S31" s="97"/>
    </row>
    <row r="32" spans="1:19" ht="30.75" thickBot="1" x14ac:dyDescent="0.3">
      <c r="A32" s="214"/>
      <c r="B32" s="215"/>
      <c r="C32" s="35" t="s">
        <v>59</v>
      </c>
      <c r="D32" s="133"/>
      <c r="E32" s="134"/>
      <c r="F32" s="135"/>
      <c r="G32" s="238" t="s">
        <v>53</v>
      </c>
      <c r="H32" s="239"/>
      <c r="I32" s="171"/>
      <c r="J32" s="172"/>
      <c r="K32" s="172"/>
      <c r="L32" s="178"/>
      <c r="M32" s="166"/>
      <c r="N32" s="166"/>
      <c r="O32" s="123"/>
      <c r="P32" s="122"/>
      <c r="Q32" s="122"/>
      <c r="R32" s="98"/>
      <c r="S32" s="97"/>
    </row>
    <row r="33" spans="1:19" ht="48" customHeight="1" thickBot="1" x14ac:dyDescent="0.3">
      <c r="A33" s="214"/>
      <c r="B33" s="215"/>
      <c r="C33" s="35" t="s">
        <v>60</v>
      </c>
      <c r="D33" s="133"/>
      <c r="E33" s="134"/>
      <c r="F33" s="135"/>
      <c r="G33" s="238" t="s">
        <v>54</v>
      </c>
      <c r="H33" s="239"/>
      <c r="I33" s="171"/>
      <c r="J33" s="172"/>
      <c r="K33" s="172"/>
      <c r="L33" s="178"/>
      <c r="M33" s="166"/>
      <c r="N33" s="166"/>
      <c r="O33" s="123"/>
      <c r="P33" s="122"/>
      <c r="Q33" s="122"/>
      <c r="R33" s="98"/>
      <c r="S33" s="97"/>
    </row>
    <row r="34" spans="1:19" ht="30.75" thickBot="1" x14ac:dyDescent="0.3">
      <c r="A34" s="214"/>
      <c r="B34" s="215"/>
      <c r="C34" s="35" t="s">
        <v>61</v>
      </c>
      <c r="D34" s="133"/>
      <c r="E34" s="134"/>
      <c r="F34" s="135"/>
      <c r="G34" s="238" t="s">
        <v>52</v>
      </c>
      <c r="H34" s="239"/>
      <c r="I34" s="171"/>
      <c r="J34" s="172"/>
      <c r="K34" s="172"/>
      <c r="L34" s="178"/>
      <c r="M34" s="166"/>
      <c r="N34" s="166"/>
      <c r="O34" s="123"/>
      <c r="P34" s="122"/>
      <c r="Q34" s="122"/>
      <c r="R34" s="98"/>
      <c r="S34" s="97"/>
    </row>
    <row r="35" spans="1:19" ht="40.5" customHeight="1" thickBot="1" x14ac:dyDescent="0.3">
      <c r="A35" s="214"/>
      <c r="B35" s="215"/>
      <c r="C35" s="34" t="s">
        <v>62</v>
      </c>
      <c r="D35" s="133"/>
      <c r="E35" s="134"/>
      <c r="F35" s="135"/>
      <c r="G35" s="238" t="s">
        <v>52</v>
      </c>
      <c r="H35" s="239"/>
      <c r="I35" s="171"/>
      <c r="J35" s="172"/>
      <c r="K35" s="172"/>
      <c r="L35" s="178"/>
      <c r="M35" s="166"/>
      <c r="N35" s="166"/>
      <c r="O35" s="123"/>
      <c r="P35" s="122"/>
      <c r="Q35" s="122"/>
      <c r="R35" s="98"/>
      <c r="S35" s="97"/>
    </row>
    <row r="36" spans="1:19" ht="37.5" customHeight="1" thickBot="1" x14ac:dyDescent="0.3">
      <c r="A36" s="214"/>
      <c r="B36" s="215"/>
      <c r="C36" s="34" t="s">
        <v>63</v>
      </c>
      <c r="D36" s="133"/>
      <c r="E36" s="134"/>
      <c r="F36" s="135"/>
      <c r="G36" s="238" t="s">
        <v>52</v>
      </c>
      <c r="H36" s="239"/>
      <c r="I36" s="171"/>
      <c r="J36" s="172"/>
      <c r="K36" s="172"/>
      <c r="L36" s="178"/>
      <c r="M36" s="166"/>
      <c r="N36" s="166"/>
      <c r="O36" s="123"/>
      <c r="P36" s="122"/>
      <c r="Q36" s="122"/>
      <c r="R36" s="98"/>
      <c r="S36" s="97"/>
    </row>
    <row r="37" spans="1:19" ht="27.75" customHeight="1" thickBot="1" x14ac:dyDescent="0.3">
      <c r="A37" s="213"/>
      <c r="B37" s="211"/>
      <c r="C37" s="34" t="s">
        <v>64</v>
      </c>
      <c r="D37" s="130"/>
      <c r="E37" s="131"/>
      <c r="F37" s="132"/>
      <c r="G37" s="238" t="s">
        <v>52</v>
      </c>
      <c r="H37" s="239"/>
      <c r="I37" s="139"/>
      <c r="J37" s="141"/>
      <c r="K37" s="141"/>
      <c r="L37" s="143"/>
      <c r="M37" s="165"/>
      <c r="N37" s="165"/>
      <c r="O37" s="123"/>
      <c r="P37" s="122"/>
      <c r="Q37" s="122"/>
      <c r="R37" s="98"/>
      <c r="S37" s="97"/>
    </row>
    <row r="38" spans="1:19" ht="42.75" customHeight="1" thickBot="1" x14ac:dyDescent="0.3">
      <c r="A38" s="212">
        <v>1.4</v>
      </c>
      <c r="B38" s="210" t="s">
        <v>10</v>
      </c>
      <c r="C38" s="35" t="s">
        <v>157</v>
      </c>
      <c r="D38" s="127"/>
      <c r="E38" s="128"/>
      <c r="F38" s="129"/>
      <c r="G38" s="238" t="s">
        <v>68</v>
      </c>
      <c r="H38" s="239"/>
      <c r="I38" s="138"/>
      <c r="J38" s="140" t="s">
        <v>171</v>
      </c>
      <c r="K38" s="140">
        <f>IF(J38="Fully Attained",L38,IF(J38="Partially Attained",L38/2,0))</f>
        <v>10</v>
      </c>
      <c r="L38" s="142">
        <v>10</v>
      </c>
      <c r="M38" s="164">
        <f>K38</f>
        <v>10</v>
      </c>
      <c r="N38" s="164"/>
      <c r="O38" s="123">
        <f t="shared" si="1"/>
        <v>0</v>
      </c>
      <c r="P38" s="122">
        <f t="shared" si="2"/>
        <v>1</v>
      </c>
      <c r="Q38" s="122">
        <f>IF(O38+P38=0,1,0)</f>
        <v>0</v>
      </c>
    </row>
    <row r="39" spans="1:19" ht="42.75" customHeight="1" thickBot="1" x14ac:dyDescent="0.3">
      <c r="A39" s="214"/>
      <c r="B39" s="215"/>
      <c r="C39" s="42" t="s">
        <v>65</v>
      </c>
      <c r="D39" s="133"/>
      <c r="E39" s="134"/>
      <c r="F39" s="135"/>
      <c r="G39" s="238" t="s">
        <v>69</v>
      </c>
      <c r="H39" s="239"/>
      <c r="I39" s="171"/>
      <c r="J39" s="172"/>
      <c r="K39" s="172"/>
      <c r="L39" s="178"/>
      <c r="M39" s="166"/>
      <c r="N39" s="166"/>
      <c r="O39" s="123"/>
      <c r="P39" s="122"/>
      <c r="Q39" s="122"/>
    </row>
    <row r="40" spans="1:19" ht="42.75" customHeight="1" thickBot="1" x14ac:dyDescent="0.3">
      <c r="A40" s="214"/>
      <c r="B40" s="215"/>
      <c r="C40" s="42" t="s">
        <v>66</v>
      </c>
      <c r="D40" s="133"/>
      <c r="E40" s="134"/>
      <c r="F40" s="135"/>
      <c r="G40" s="238" t="s">
        <v>70</v>
      </c>
      <c r="H40" s="239"/>
      <c r="I40" s="171"/>
      <c r="J40" s="172"/>
      <c r="K40" s="172"/>
      <c r="L40" s="178"/>
      <c r="M40" s="166"/>
      <c r="N40" s="166"/>
      <c r="O40" s="123"/>
      <c r="P40" s="122"/>
      <c r="Q40" s="122"/>
    </row>
    <row r="41" spans="1:19" ht="42.75" customHeight="1" thickBot="1" x14ac:dyDescent="0.3">
      <c r="A41" s="213"/>
      <c r="B41" s="211"/>
      <c r="C41" s="42" t="s">
        <v>67</v>
      </c>
      <c r="D41" s="130"/>
      <c r="E41" s="131"/>
      <c r="F41" s="132"/>
      <c r="G41" s="238" t="s">
        <v>69</v>
      </c>
      <c r="H41" s="239"/>
      <c r="I41" s="139"/>
      <c r="J41" s="141"/>
      <c r="K41" s="141"/>
      <c r="L41" s="143"/>
      <c r="M41" s="165"/>
      <c r="N41" s="165"/>
      <c r="O41" s="123"/>
      <c r="P41" s="122"/>
      <c r="Q41" s="122"/>
    </row>
    <row r="42" spans="1:19" ht="109.5" customHeight="1" thickBot="1" x14ac:dyDescent="0.3">
      <c r="A42" s="12" t="s">
        <v>3</v>
      </c>
      <c r="B42" s="159"/>
      <c r="C42" s="160"/>
      <c r="D42" s="160"/>
      <c r="E42" s="160"/>
      <c r="F42" s="160"/>
      <c r="G42" s="160"/>
      <c r="H42" s="160"/>
      <c r="I42" s="160"/>
      <c r="J42" s="160"/>
      <c r="K42" s="160"/>
      <c r="L42" s="167"/>
      <c r="M42" s="95"/>
      <c r="N42" s="95"/>
    </row>
    <row r="43" spans="1:19" ht="24.95" customHeight="1" thickBot="1" x14ac:dyDescent="0.3">
      <c r="A43" s="190" t="s">
        <v>11</v>
      </c>
      <c r="B43" s="190"/>
      <c r="C43" s="190"/>
      <c r="D43" s="190"/>
      <c r="E43" s="190"/>
      <c r="F43" s="190"/>
      <c r="G43" s="190"/>
      <c r="H43" s="190"/>
      <c r="I43" s="190"/>
      <c r="J43" s="190"/>
      <c r="K43" s="190"/>
      <c r="L43" s="190"/>
      <c r="M43" s="101"/>
      <c r="N43" s="30"/>
    </row>
    <row r="44" spans="1:19" ht="39" customHeight="1" thickBot="1" x14ac:dyDescent="0.3">
      <c r="A44" s="147" t="s">
        <v>42</v>
      </c>
      <c r="B44" s="149"/>
      <c r="C44" s="83" t="s">
        <v>193</v>
      </c>
      <c r="D44" s="147" t="s">
        <v>189</v>
      </c>
      <c r="E44" s="148"/>
      <c r="F44" s="149"/>
      <c r="G44" s="147" t="s">
        <v>198</v>
      </c>
      <c r="H44" s="149"/>
      <c r="I44" s="5" t="s">
        <v>5</v>
      </c>
      <c r="J44" s="5" t="s">
        <v>40</v>
      </c>
      <c r="K44" s="5" t="s">
        <v>192</v>
      </c>
      <c r="L44" s="5" t="s">
        <v>191</v>
      </c>
      <c r="M44" s="102" t="s">
        <v>151</v>
      </c>
      <c r="N44" s="30"/>
    </row>
    <row r="45" spans="1:19" ht="63" customHeight="1" thickBot="1" x14ac:dyDescent="0.3">
      <c r="A45" s="235">
        <v>2.1</v>
      </c>
      <c r="B45" s="210" t="s">
        <v>12</v>
      </c>
      <c r="C45" s="35" t="s">
        <v>158</v>
      </c>
      <c r="D45" s="127"/>
      <c r="E45" s="128"/>
      <c r="F45" s="129"/>
      <c r="G45" s="246" t="s">
        <v>74</v>
      </c>
      <c r="H45" s="247"/>
      <c r="I45" s="191"/>
      <c r="J45" s="140" t="s">
        <v>171</v>
      </c>
      <c r="K45" s="140">
        <f>IF(J45="Fully Attained",L45,IF(J45="Partially Attained",L45/2,0))</f>
        <v>5</v>
      </c>
      <c r="L45" s="142">
        <v>5</v>
      </c>
      <c r="M45" s="164">
        <f>K45</f>
        <v>5</v>
      </c>
      <c r="N45" s="30"/>
      <c r="O45" s="122">
        <f t="shared" si="1"/>
        <v>0</v>
      </c>
      <c r="P45" s="122">
        <f t="shared" si="2"/>
        <v>1</v>
      </c>
      <c r="Q45" s="122">
        <f>IF(O45+P45=0,1,0)</f>
        <v>0</v>
      </c>
    </row>
    <row r="46" spans="1:19" ht="50.25" customHeight="1" thickBot="1" x14ac:dyDescent="0.3">
      <c r="A46" s="236"/>
      <c r="B46" s="215"/>
      <c r="C46" s="35" t="s">
        <v>71</v>
      </c>
      <c r="D46" s="133"/>
      <c r="E46" s="134"/>
      <c r="F46" s="135"/>
      <c r="G46" s="246" t="s">
        <v>75</v>
      </c>
      <c r="H46" s="247"/>
      <c r="I46" s="192"/>
      <c r="J46" s="172"/>
      <c r="K46" s="172"/>
      <c r="L46" s="178"/>
      <c r="M46" s="166"/>
      <c r="N46" s="30"/>
      <c r="O46" s="122"/>
      <c r="P46" s="122"/>
      <c r="Q46" s="122"/>
    </row>
    <row r="47" spans="1:19" ht="42.75" customHeight="1" thickBot="1" x14ac:dyDescent="0.3">
      <c r="A47" s="236"/>
      <c r="B47" s="215"/>
      <c r="C47" s="35" t="s">
        <v>72</v>
      </c>
      <c r="D47" s="133"/>
      <c r="E47" s="134"/>
      <c r="F47" s="135"/>
      <c r="G47" s="246" t="s">
        <v>76</v>
      </c>
      <c r="H47" s="247"/>
      <c r="I47" s="192"/>
      <c r="J47" s="172"/>
      <c r="K47" s="172"/>
      <c r="L47" s="178"/>
      <c r="M47" s="166"/>
      <c r="N47" s="30"/>
      <c r="O47" s="122"/>
      <c r="P47" s="122"/>
      <c r="Q47" s="122"/>
    </row>
    <row r="48" spans="1:19" ht="42.75" customHeight="1" thickBot="1" x14ac:dyDescent="0.3">
      <c r="A48" s="237"/>
      <c r="B48" s="211"/>
      <c r="C48" s="35" t="s">
        <v>73</v>
      </c>
      <c r="D48" s="130"/>
      <c r="E48" s="131"/>
      <c r="F48" s="132"/>
      <c r="G48" s="246" t="s">
        <v>77</v>
      </c>
      <c r="H48" s="247"/>
      <c r="I48" s="193"/>
      <c r="J48" s="141"/>
      <c r="K48" s="141"/>
      <c r="L48" s="143"/>
      <c r="M48" s="165"/>
      <c r="N48" s="30"/>
      <c r="O48" s="122"/>
      <c r="P48" s="122"/>
      <c r="Q48" s="122"/>
    </row>
    <row r="49" spans="1:17" ht="70.5" customHeight="1" thickBot="1" x14ac:dyDescent="0.3">
      <c r="A49" s="212">
        <v>2.2000000000000002</v>
      </c>
      <c r="B49" s="210" t="s">
        <v>13</v>
      </c>
      <c r="C49" s="35" t="s">
        <v>159</v>
      </c>
      <c r="D49" s="127"/>
      <c r="E49" s="128"/>
      <c r="F49" s="129"/>
      <c r="G49" s="240" t="s">
        <v>81</v>
      </c>
      <c r="H49" s="241"/>
      <c r="I49" s="138"/>
      <c r="J49" s="140" t="s">
        <v>171</v>
      </c>
      <c r="K49" s="140">
        <f>IF(J49="Fully Attained",L49,IF(J49="Partially Attained",L49/2,0))</f>
        <v>15</v>
      </c>
      <c r="L49" s="142">
        <v>15</v>
      </c>
      <c r="M49" s="164">
        <f>K49</f>
        <v>15</v>
      </c>
      <c r="N49" s="30"/>
      <c r="O49" s="122">
        <f t="shared" si="1"/>
        <v>0</v>
      </c>
      <c r="P49" s="122">
        <f t="shared" si="2"/>
        <v>1</v>
      </c>
      <c r="Q49" s="122">
        <f>IF(O49+P49=0,1,0)</f>
        <v>0</v>
      </c>
    </row>
    <row r="50" spans="1:17" ht="63.75" customHeight="1" thickBot="1" x14ac:dyDescent="0.3">
      <c r="A50" s="214"/>
      <c r="B50" s="215"/>
      <c r="C50" s="34" t="s">
        <v>160</v>
      </c>
      <c r="D50" s="133"/>
      <c r="E50" s="134"/>
      <c r="F50" s="135"/>
      <c r="G50" s="240" t="s">
        <v>82</v>
      </c>
      <c r="H50" s="241"/>
      <c r="I50" s="171"/>
      <c r="J50" s="172"/>
      <c r="K50" s="172"/>
      <c r="L50" s="178"/>
      <c r="M50" s="166"/>
      <c r="N50" s="30"/>
      <c r="O50" s="122"/>
      <c r="P50" s="122"/>
      <c r="Q50" s="122"/>
    </row>
    <row r="51" spans="1:17" ht="30.75" thickBot="1" x14ac:dyDescent="0.3">
      <c r="A51" s="214"/>
      <c r="B51" s="215"/>
      <c r="C51" s="34" t="s">
        <v>78</v>
      </c>
      <c r="D51" s="133"/>
      <c r="E51" s="134"/>
      <c r="F51" s="135"/>
      <c r="G51" s="240" t="s">
        <v>83</v>
      </c>
      <c r="H51" s="241"/>
      <c r="I51" s="171"/>
      <c r="J51" s="172"/>
      <c r="K51" s="172"/>
      <c r="L51" s="178"/>
      <c r="M51" s="166"/>
      <c r="N51" s="30"/>
      <c r="O51" s="122"/>
      <c r="P51" s="122"/>
      <c r="Q51" s="122"/>
    </row>
    <row r="52" spans="1:17" ht="30.75" thickBot="1" x14ac:dyDescent="0.3">
      <c r="A52" s="214"/>
      <c r="B52" s="215"/>
      <c r="C52" s="34" t="s">
        <v>79</v>
      </c>
      <c r="D52" s="133"/>
      <c r="E52" s="134"/>
      <c r="F52" s="135"/>
      <c r="G52" s="240" t="s">
        <v>84</v>
      </c>
      <c r="H52" s="241"/>
      <c r="I52" s="171"/>
      <c r="J52" s="172"/>
      <c r="K52" s="172"/>
      <c r="L52" s="178"/>
      <c r="M52" s="166"/>
      <c r="N52" s="30"/>
      <c r="O52" s="122"/>
      <c r="P52" s="122"/>
      <c r="Q52" s="122"/>
    </row>
    <row r="53" spans="1:17" ht="30.75" thickBot="1" x14ac:dyDescent="0.3">
      <c r="A53" s="213"/>
      <c r="B53" s="211"/>
      <c r="C53" s="34" t="s">
        <v>80</v>
      </c>
      <c r="D53" s="130"/>
      <c r="E53" s="131"/>
      <c r="F53" s="132"/>
      <c r="G53" s="240" t="s">
        <v>85</v>
      </c>
      <c r="H53" s="241"/>
      <c r="I53" s="139"/>
      <c r="J53" s="141"/>
      <c r="K53" s="141"/>
      <c r="L53" s="143"/>
      <c r="M53" s="165"/>
      <c r="N53" s="30"/>
      <c r="O53" s="122"/>
      <c r="P53" s="122"/>
      <c r="Q53" s="122"/>
    </row>
    <row r="54" spans="1:17" ht="35.1" customHeight="1" thickBot="1" x14ac:dyDescent="0.3">
      <c r="A54" s="212">
        <v>2.2999999999999998</v>
      </c>
      <c r="B54" s="210" t="s">
        <v>14</v>
      </c>
      <c r="C54" s="35" t="s">
        <v>86</v>
      </c>
      <c r="D54" s="127"/>
      <c r="E54" s="128"/>
      <c r="F54" s="129"/>
      <c r="G54" s="240" t="s">
        <v>96</v>
      </c>
      <c r="H54" s="241"/>
      <c r="I54" s="138"/>
      <c r="J54" s="140" t="s">
        <v>171</v>
      </c>
      <c r="K54" s="140">
        <f>IF(J54="Fully Attained",L54,IF(J54="Partially Attained",L54/2,0))</f>
        <v>20</v>
      </c>
      <c r="L54" s="175">
        <v>20</v>
      </c>
      <c r="M54" s="164">
        <f>K54</f>
        <v>20</v>
      </c>
      <c r="N54" s="30"/>
      <c r="O54" s="122">
        <f t="shared" si="1"/>
        <v>0</v>
      </c>
      <c r="P54" s="122">
        <f t="shared" si="2"/>
        <v>1</v>
      </c>
      <c r="Q54" s="122">
        <f>IF(O54+P54=0,1,0)</f>
        <v>0</v>
      </c>
    </row>
    <row r="55" spans="1:17" ht="35.1" customHeight="1" thickBot="1" x14ac:dyDescent="0.3">
      <c r="A55" s="214"/>
      <c r="B55" s="215"/>
      <c r="C55" s="34" t="s">
        <v>87</v>
      </c>
      <c r="D55" s="133"/>
      <c r="E55" s="134"/>
      <c r="F55" s="135"/>
      <c r="G55" s="240" t="s">
        <v>91</v>
      </c>
      <c r="H55" s="241"/>
      <c r="I55" s="171"/>
      <c r="J55" s="172"/>
      <c r="K55" s="172"/>
      <c r="L55" s="176"/>
      <c r="M55" s="166"/>
      <c r="N55" s="30"/>
      <c r="O55" s="122"/>
      <c r="P55" s="122"/>
      <c r="Q55" s="122"/>
    </row>
    <row r="56" spans="1:17" ht="30.75" thickBot="1" x14ac:dyDescent="0.3">
      <c r="A56" s="214"/>
      <c r="B56" s="215"/>
      <c r="C56" s="34" t="s">
        <v>88</v>
      </c>
      <c r="D56" s="133"/>
      <c r="E56" s="134"/>
      <c r="F56" s="135"/>
      <c r="G56" s="240" t="s">
        <v>92</v>
      </c>
      <c r="H56" s="241"/>
      <c r="I56" s="171"/>
      <c r="J56" s="172"/>
      <c r="K56" s="172"/>
      <c r="L56" s="176"/>
      <c r="M56" s="166"/>
      <c r="N56" s="30"/>
      <c r="O56" s="122"/>
      <c r="P56" s="122"/>
      <c r="Q56" s="122"/>
    </row>
    <row r="57" spans="1:17" ht="35.1" customHeight="1" thickBot="1" x14ac:dyDescent="0.3">
      <c r="A57" s="213"/>
      <c r="B57" s="211"/>
      <c r="C57" s="34" t="s">
        <v>89</v>
      </c>
      <c r="D57" s="130"/>
      <c r="E57" s="131"/>
      <c r="F57" s="132"/>
      <c r="G57" s="244" t="s">
        <v>92</v>
      </c>
      <c r="H57" s="245"/>
      <c r="I57" s="139"/>
      <c r="J57" s="141"/>
      <c r="K57" s="141"/>
      <c r="L57" s="177"/>
      <c r="M57" s="165"/>
      <c r="N57" s="30"/>
      <c r="O57" s="122"/>
      <c r="P57" s="122"/>
      <c r="Q57" s="122"/>
    </row>
    <row r="58" spans="1:17" ht="59.25" customHeight="1" thickBot="1" x14ac:dyDescent="0.3">
      <c r="A58" s="212">
        <v>2.4</v>
      </c>
      <c r="B58" s="210" t="s">
        <v>15</v>
      </c>
      <c r="C58" s="35" t="s">
        <v>97</v>
      </c>
      <c r="D58" s="127"/>
      <c r="E58" s="128"/>
      <c r="F58" s="129"/>
      <c r="G58" s="243" t="s">
        <v>93</v>
      </c>
      <c r="H58" s="243"/>
      <c r="I58" s="173" t="s">
        <v>16</v>
      </c>
      <c r="J58" s="140" t="s">
        <v>171</v>
      </c>
      <c r="K58" s="225">
        <f>IF(J58="Fully Attained",L58,IF(J58="Partially Attained",L58/2,0))</f>
        <v>35</v>
      </c>
      <c r="L58" s="175">
        <v>35</v>
      </c>
      <c r="M58" s="164">
        <f>K58</f>
        <v>35</v>
      </c>
      <c r="N58" s="163">
        <f>IF(K58&gt;=21.25,0,1)</f>
        <v>0</v>
      </c>
      <c r="O58" s="122">
        <f t="shared" si="1"/>
        <v>0</v>
      </c>
      <c r="P58" s="122">
        <f t="shared" si="2"/>
        <v>1</v>
      </c>
      <c r="Q58" s="122">
        <f>IF(O58+P58=0,1,0)</f>
        <v>0</v>
      </c>
    </row>
    <row r="59" spans="1:17" ht="30.75" thickBot="1" x14ac:dyDescent="0.3">
      <c r="A59" s="214"/>
      <c r="B59" s="215"/>
      <c r="C59" s="34" t="s">
        <v>161</v>
      </c>
      <c r="D59" s="133"/>
      <c r="E59" s="134"/>
      <c r="F59" s="135"/>
      <c r="G59" s="240" t="s">
        <v>94</v>
      </c>
      <c r="H59" s="241"/>
      <c r="I59" s="179"/>
      <c r="J59" s="172"/>
      <c r="K59" s="226"/>
      <c r="L59" s="176"/>
      <c r="M59" s="166"/>
      <c r="N59" s="163"/>
      <c r="O59" s="122"/>
      <c r="P59" s="122"/>
      <c r="Q59" s="122"/>
    </row>
    <row r="60" spans="1:17" ht="56.25" customHeight="1" thickBot="1" x14ac:dyDescent="0.3">
      <c r="A60" s="214"/>
      <c r="B60" s="215"/>
      <c r="C60" s="34" t="s">
        <v>98</v>
      </c>
      <c r="D60" s="133"/>
      <c r="E60" s="134"/>
      <c r="F60" s="135"/>
      <c r="G60" s="240" t="s">
        <v>95</v>
      </c>
      <c r="H60" s="241"/>
      <c r="I60" s="179"/>
      <c r="J60" s="172"/>
      <c r="K60" s="226"/>
      <c r="L60" s="176"/>
      <c r="M60" s="166"/>
      <c r="N60" s="163"/>
      <c r="O60" s="122"/>
      <c r="P60" s="122"/>
      <c r="Q60" s="122"/>
    </row>
    <row r="61" spans="1:17" ht="45.75" thickBot="1" x14ac:dyDescent="0.3">
      <c r="A61" s="214"/>
      <c r="B61" s="215"/>
      <c r="C61" s="34" t="s">
        <v>162</v>
      </c>
      <c r="D61" s="133"/>
      <c r="E61" s="134"/>
      <c r="F61" s="135"/>
      <c r="G61" s="240" t="s">
        <v>93</v>
      </c>
      <c r="H61" s="241"/>
      <c r="I61" s="179"/>
      <c r="J61" s="172"/>
      <c r="K61" s="226"/>
      <c r="L61" s="176"/>
      <c r="M61" s="166"/>
      <c r="N61" s="163"/>
      <c r="O61" s="122"/>
      <c r="P61" s="122"/>
      <c r="Q61" s="122"/>
    </row>
    <row r="62" spans="1:17" ht="35.1" customHeight="1" thickBot="1" x14ac:dyDescent="0.3">
      <c r="A62" s="213"/>
      <c r="B62" s="211"/>
      <c r="C62" s="34" t="s">
        <v>99</v>
      </c>
      <c r="D62" s="130"/>
      <c r="E62" s="131"/>
      <c r="F62" s="132"/>
      <c r="G62" s="240" t="s">
        <v>93</v>
      </c>
      <c r="H62" s="241"/>
      <c r="I62" s="174"/>
      <c r="J62" s="141"/>
      <c r="K62" s="227"/>
      <c r="L62" s="177"/>
      <c r="M62" s="165"/>
      <c r="N62" s="163"/>
      <c r="O62" s="122"/>
      <c r="P62" s="122"/>
      <c r="Q62" s="122"/>
    </row>
    <row r="63" spans="1:17" ht="30.75" thickBot="1" x14ac:dyDescent="0.3">
      <c r="A63" s="212">
        <v>2.5</v>
      </c>
      <c r="B63" s="210" t="s">
        <v>17</v>
      </c>
      <c r="C63" s="35" t="s">
        <v>163</v>
      </c>
      <c r="D63" s="127"/>
      <c r="E63" s="128"/>
      <c r="F63" s="129"/>
      <c r="G63" s="240" t="s">
        <v>101</v>
      </c>
      <c r="H63" s="241"/>
      <c r="I63" s="138"/>
      <c r="J63" s="140" t="s">
        <v>171</v>
      </c>
      <c r="K63" s="140">
        <f>IF(J63="Fully Attained",L63,IF(J63="Partially Attained",L63/2,0))</f>
        <v>5</v>
      </c>
      <c r="L63" s="142">
        <v>5</v>
      </c>
      <c r="M63" s="164">
        <f>K63</f>
        <v>5</v>
      </c>
      <c r="N63" s="30"/>
      <c r="O63" s="122">
        <f t="shared" si="1"/>
        <v>0</v>
      </c>
      <c r="P63" s="122">
        <f t="shared" si="2"/>
        <v>1</v>
      </c>
      <c r="Q63" s="122">
        <f>IF(O63+P63=0,1,0)</f>
        <v>0</v>
      </c>
    </row>
    <row r="64" spans="1:17" ht="46.5" customHeight="1" thickBot="1" x14ac:dyDescent="0.3">
      <c r="A64" s="213"/>
      <c r="B64" s="211"/>
      <c r="C64" s="34" t="s">
        <v>100</v>
      </c>
      <c r="D64" s="130"/>
      <c r="E64" s="131"/>
      <c r="F64" s="132"/>
      <c r="G64" s="240" t="s">
        <v>102</v>
      </c>
      <c r="H64" s="241"/>
      <c r="I64" s="139"/>
      <c r="J64" s="141"/>
      <c r="K64" s="141"/>
      <c r="L64" s="143"/>
      <c r="M64" s="165"/>
      <c r="N64" s="30"/>
      <c r="O64" s="122"/>
      <c r="P64" s="122"/>
      <c r="Q64" s="122"/>
    </row>
    <row r="65" spans="1:17" ht="45.75" thickBot="1" x14ac:dyDescent="0.3">
      <c r="A65" s="212">
        <v>2.6</v>
      </c>
      <c r="B65" s="210" t="s">
        <v>18</v>
      </c>
      <c r="C65" s="35" t="s">
        <v>103</v>
      </c>
      <c r="D65" s="127"/>
      <c r="E65" s="128"/>
      <c r="F65" s="129"/>
      <c r="G65" s="240" t="s">
        <v>106</v>
      </c>
      <c r="H65" s="241"/>
      <c r="I65" s="138"/>
      <c r="J65" s="140" t="s">
        <v>171</v>
      </c>
      <c r="K65" s="140">
        <f>IF(J65="Fully Attained",L65,IF(J65="Partially Attained",L65/2,0))</f>
        <v>20</v>
      </c>
      <c r="L65" s="180">
        <v>20</v>
      </c>
      <c r="M65" s="164">
        <f>K65</f>
        <v>20</v>
      </c>
      <c r="N65" s="30"/>
      <c r="O65" s="122">
        <f t="shared" si="1"/>
        <v>0</v>
      </c>
      <c r="P65" s="122">
        <f t="shared" si="2"/>
        <v>1</v>
      </c>
      <c r="Q65" s="122">
        <f>IF(O65+P65=0,1,0)</f>
        <v>0</v>
      </c>
    </row>
    <row r="66" spans="1:17" ht="45.75" thickBot="1" x14ac:dyDescent="0.3">
      <c r="A66" s="214"/>
      <c r="B66" s="215"/>
      <c r="C66" s="42" t="s">
        <v>104</v>
      </c>
      <c r="D66" s="133"/>
      <c r="E66" s="134"/>
      <c r="F66" s="135"/>
      <c r="G66" s="240" t="s">
        <v>108</v>
      </c>
      <c r="H66" s="241"/>
      <c r="I66" s="171"/>
      <c r="J66" s="172"/>
      <c r="K66" s="172"/>
      <c r="L66" s="181"/>
      <c r="M66" s="166"/>
      <c r="N66" s="30"/>
      <c r="O66" s="122"/>
      <c r="P66" s="122"/>
      <c r="Q66" s="122"/>
    </row>
    <row r="67" spans="1:17" ht="35.1" customHeight="1" thickBot="1" x14ac:dyDescent="0.3">
      <c r="A67" s="213"/>
      <c r="B67" s="211"/>
      <c r="C67" s="42" t="s">
        <v>105</v>
      </c>
      <c r="D67" s="130"/>
      <c r="E67" s="131"/>
      <c r="F67" s="132"/>
      <c r="G67" s="240" t="s">
        <v>107</v>
      </c>
      <c r="H67" s="241"/>
      <c r="I67" s="139"/>
      <c r="J67" s="141"/>
      <c r="K67" s="141"/>
      <c r="L67" s="182"/>
      <c r="M67" s="165"/>
      <c r="N67" s="30"/>
      <c r="O67" s="122"/>
      <c r="P67" s="122"/>
      <c r="Q67" s="122"/>
    </row>
    <row r="68" spans="1:17" ht="72" customHeight="1" thickBot="1" x14ac:dyDescent="0.3">
      <c r="A68" s="106" t="s">
        <v>3</v>
      </c>
      <c r="B68" s="161"/>
      <c r="C68" s="161"/>
      <c r="D68" s="161"/>
      <c r="E68" s="161"/>
      <c r="F68" s="161"/>
      <c r="G68" s="161"/>
      <c r="H68" s="161"/>
      <c r="I68" s="161"/>
      <c r="J68" s="161"/>
      <c r="K68" s="161"/>
      <c r="L68" s="162"/>
      <c r="M68" s="85"/>
      <c r="N68" s="30"/>
    </row>
    <row r="69" spans="1:17" ht="24.95" customHeight="1" thickBot="1" x14ac:dyDescent="0.3">
      <c r="A69" s="168" t="s">
        <v>19</v>
      </c>
      <c r="B69" s="169"/>
      <c r="C69" s="169"/>
      <c r="D69" s="169"/>
      <c r="E69" s="169"/>
      <c r="F69" s="169"/>
      <c r="G69" s="169"/>
      <c r="H69" s="169"/>
      <c r="I69" s="169"/>
      <c r="J69" s="169"/>
      <c r="K69" s="169"/>
      <c r="L69" s="170"/>
      <c r="M69" s="91"/>
      <c r="N69" s="30"/>
    </row>
    <row r="70" spans="1:17" ht="36.75" customHeight="1" thickBot="1" x14ac:dyDescent="0.3">
      <c r="A70" s="147" t="s">
        <v>42</v>
      </c>
      <c r="B70" s="149"/>
      <c r="C70" s="83" t="s">
        <v>193</v>
      </c>
      <c r="D70" s="147" t="s">
        <v>189</v>
      </c>
      <c r="E70" s="148"/>
      <c r="F70" s="149"/>
      <c r="G70" s="147" t="s">
        <v>198</v>
      </c>
      <c r="H70" s="149"/>
      <c r="I70" s="5" t="s">
        <v>5</v>
      </c>
      <c r="J70" s="5" t="s">
        <v>40</v>
      </c>
      <c r="K70" s="5" t="s">
        <v>192</v>
      </c>
      <c r="L70" s="5" t="s">
        <v>191</v>
      </c>
      <c r="M70" s="5" t="s">
        <v>151</v>
      </c>
      <c r="N70" s="30"/>
    </row>
    <row r="71" spans="1:17" ht="58.5" customHeight="1" thickBot="1" x14ac:dyDescent="0.3">
      <c r="A71" s="212">
        <v>3.1</v>
      </c>
      <c r="B71" s="220" t="s">
        <v>20</v>
      </c>
      <c r="C71" s="60" t="s">
        <v>109</v>
      </c>
      <c r="D71" s="127"/>
      <c r="E71" s="128"/>
      <c r="F71" s="129"/>
      <c r="G71" s="252" t="s">
        <v>111</v>
      </c>
      <c r="H71" s="253"/>
      <c r="I71" s="138"/>
      <c r="J71" s="140" t="s">
        <v>171</v>
      </c>
      <c r="K71" s="140">
        <f>IF(J71="Fully Attained",L71,IF(J71="Partially Attained",L71/2,0))</f>
        <v>10</v>
      </c>
      <c r="L71" s="142">
        <v>10</v>
      </c>
      <c r="M71" s="164">
        <f>K71</f>
        <v>10</v>
      </c>
      <c r="N71" s="30"/>
      <c r="O71" s="122">
        <f t="shared" si="1"/>
        <v>0</v>
      </c>
      <c r="P71" s="122">
        <f t="shared" si="2"/>
        <v>1</v>
      </c>
      <c r="Q71" s="122">
        <f>IF(O71+P71=0,1,0)</f>
        <v>0</v>
      </c>
    </row>
    <row r="72" spans="1:17" ht="61.5" customHeight="1" thickBot="1" x14ac:dyDescent="0.3">
      <c r="A72" s="213"/>
      <c r="B72" s="221"/>
      <c r="C72" s="60" t="s">
        <v>110</v>
      </c>
      <c r="D72" s="130"/>
      <c r="E72" s="131"/>
      <c r="F72" s="132"/>
      <c r="G72" s="252" t="s">
        <v>112</v>
      </c>
      <c r="H72" s="253"/>
      <c r="I72" s="139"/>
      <c r="J72" s="141"/>
      <c r="K72" s="141"/>
      <c r="L72" s="143"/>
      <c r="M72" s="165"/>
      <c r="N72" s="30"/>
      <c r="O72" s="122"/>
      <c r="P72" s="122"/>
      <c r="Q72" s="122"/>
    </row>
    <row r="73" spans="1:17" ht="136.5" customHeight="1" thickBot="1" x14ac:dyDescent="0.3">
      <c r="A73" s="6">
        <v>3.2</v>
      </c>
      <c r="B73" s="41" t="s">
        <v>21</v>
      </c>
      <c r="C73" s="61" t="s">
        <v>174</v>
      </c>
      <c r="D73" s="228"/>
      <c r="E73" s="228"/>
      <c r="F73" s="228"/>
      <c r="G73" s="240" t="s">
        <v>119</v>
      </c>
      <c r="H73" s="241"/>
      <c r="I73" s="15"/>
      <c r="J73" s="67" t="s">
        <v>171</v>
      </c>
      <c r="K73" s="47">
        <f>IF(J73="Fully Attained",L73,IF(J73="Partially Attained",L73/2,0))</f>
        <v>35</v>
      </c>
      <c r="L73" s="117">
        <v>35</v>
      </c>
      <c r="M73" s="88">
        <f>K73</f>
        <v>35</v>
      </c>
      <c r="N73" s="30"/>
      <c r="O73" s="17">
        <f t="shared" si="1"/>
        <v>0</v>
      </c>
      <c r="P73" s="17">
        <f t="shared" si="2"/>
        <v>1</v>
      </c>
      <c r="Q73" s="17">
        <f>IF(O73+P73=0,1,0)</f>
        <v>0</v>
      </c>
    </row>
    <row r="74" spans="1:17" ht="36.75" customHeight="1" thickBot="1" x14ac:dyDescent="0.3">
      <c r="A74" s="212">
        <v>3.3</v>
      </c>
      <c r="B74" s="210" t="s">
        <v>22</v>
      </c>
      <c r="C74" s="61" t="s">
        <v>164</v>
      </c>
      <c r="D74" s="127"/>
      <c r="E74" s="128"/>
      <c r="F74" s="129"/>
      <c r="G74" s="240" t="s">
        <v>117</v>
      </c>
      <c r="H74" s="241"/>
      <c r="I74" s="173" t="s">
        <v>23</v>
      </c>
      <c r="J74" s="140" t="s">
        <v>171</v>
      </c>
      <c r="K74" s="140">
        <f>IF(J74="Fully Attained",L74,IF(J74="Partially Attained",L74/2,0))</f>
        <v>45</v>
      </c>
      <c r="L74" s="175">
        <v>45</v>
      </c>
      <c r="M74" s="164">
        <f>K74</f>
        <v>45</v>
      </c>
      <c r="N74" s="163">
        <f>IF(M74&gt;=25.5,0,1)</f>
        <v>0</v>
      </c>
      <c r="O74" s="122">
        <f t="shared" si="1"/>
        <v>0</v>
      </c>
      <c r="P74" s="122">
        <f t="shared" si="2"/>
        <v>1</v>
      </c>
      <c r="Q74" s="122">
        <f>IF(O74+P74=0,1,0)</f>
        <v>0</v>
      </c>
    </row>
    <row r="75" spans="1:17" ht="44.25" customHeight="1" thickBot="1" x14ac:dyDescent="0.3">
      <c r="A75" s="214"/>
      <c r="B75" s="215"/>
      <c r="C75" s="61" t="s">
        <v>113</v>
      </c>
      <c r="D75" s="133"/>
      <c r="E75" s="134"/>
      <c r="F75" s="135"/>
      <c r="G75" s="240" t="s">
        <v>118</v>
      </c>
      <c r="H75" s="241"/>
      <c r="I75" s="179"/>
      <c r="J75" s="172"/>
      <c r="K75" s="172"/>
      <c r="L75" s="176"/>
      <c r="M75" s="166"/>
      <c r="N75" s="163"/>
      <c r="O75" s="122"/>
      <c r="P75" s="122"/>
      <c r="Q75" s="122"/>
    </row>
    <row r="76" spans="1:17" ht="68.25" customHeight="1" thickBot="1" x14ac:dyDescent="0.3">
      <c r="A76" s="213"/>
      <c r="B76" s="211"/>
      <c r="C76" s="61" t="s">
        <v>114</v>
      </c>
      <c r="D76" s="130"/>
      <c r="E76" s="131"/>
      <c r="F76" s="132"/>
      <c r="G76" s="240" t="s">
        <v>184</v>
      </c>
      <c r="H76" s="241"/>
      <c r="I76" s="174"/>
      <c r="J76" s="141"/>
      <c r="K76" s="141"/>
      <c r="L76" s="177"/>
      <c r="M76" s="165"/>
      <c r="N76" s="163"/>
      <c r="O76" s="122"/>
      <c r="P76" s="122"/>
      <c r="Q76" s="122"/>
    </row>
    <row r="77" spans="1:17" ht="44.25" customHeight="1" thickBot="1" x14ac:dyDescent="0.3">
      <c r="A77" s="212">
        <v>3.4</v>
      </c>
      <c r="B77" s="210" t="s">
        <v>24</v>
      </c>
      <c r="C77" s="43" t="s">
        <v>165</v>
      </c>
      <c r="D77" s="127"/>
      <c r="E77" s="128"/>
      <c r="F77" s="129"/>
      <c r="G77" s="240" t="s">
        <v>116</v>
      </c>
      <c r="H77" s="241"/>
      <c r="I77" s="138"/>
      <c r="J77" s="140" t="s">
        <v>171</v>
      </c>
      <c r="K77" s="136">
        <f>IF(J77="Fully Attained",L77,IF(J77="Partially Attained",L77/2,0))</f>
        <v>10</v>
      </c>
      <c r="L77" s="142">
        <v>10</v>
      </c>
      <c r="M77" s="88">
        <f>K77</f>
        <v>10</v>
      </c>
      <c r="N77" s="30"/>
      <c r="O77" s="122">
        <f t="shared" si="1"/>
        <v>0</v>
      </c>
      <c r="P77" s="122">
        <f t="shared" si="2"/>
        <v>1</v>
      </c>
      <c r="Q77" s="122">
        <f>-IF(O77+P77=0,1,0)</f>
        <v>0</v>
      </c>
    </row>
    <row r="78" spans="1:17" ht="111" customHeight="1" thickBot="1" x14ac:dyDescent="0.3">
      <c r="A78" s="213"/>
      <c r="B78" s="211"/>
      <c r="C78" s="62" t="s">
        <v>115</v>
      </c>
      <c r="D78" s="130"/>
      <c r="E78" s="131"/>
      <c r="F78" s="132"/>
      <c r="G78" s="243" t="s">
        <v>185</v>
      </c>
      <c r="H78" s="243"/>
      <c r="I78" s="139"/>
      <c r="J78" s="141"/>
      <c r="K78" s="137"/>
      <c r="L78" s="143"/>
      <c r="M78" s="88">
        <f>K78</f>
        <v>0</v>
      </c>
      <c r="N78" s="30"/>
      <c r="O78" s="122"/>
      <c r="P78" s="122"/>
      <c r="Q78" s="122"/>
    </row>
    <row r="79" spans="1:17" ht="81.75" customHeight="1" thickBot="1" x14ac:dyDescent="0.3">
      <c r="A79" s="12" t="s">
        <v>3</v>
      </c>
      <c r="B79" s="159"/>
      <c r="C79" s="160"/>
      <c r="D79" s="160"/>
      <c r="E79" s="160"/>
      <c r="F79" s="160"/>
      <c r="G79" s="160"/>
      <c r="H79" s="160"/>
      <c r="I79" s="160"/>
      <c r="J79" s="160"/>
      <c r="K79" s="160"/>
      <c r="L79" s="160"/>
      <c r="M79" s="90"/>
      <c r="N79" s="30"/>
    </row>
    <row r="80" spans="1:17" ht="24.95" customHeight="1" thickBot="1" x14ac:dyDescent="0.3">
      <c r="A80" s="190" t="s">
        <v>25</v>
      </c>
      <c r="B80" s="190"/>
      <c r="C80" s="190"/>
      <c r="D80" s="190"/>
      <c r="E80" s="190"/>
      <c r="F80" s="190"/>
      <c r="G80" s="190"/>
      <c r="H80" s="190"/>
      <c r="I80" s="190"/>
      <c r="J80" s="190"/>
      <c r="K80" s="190"/>
      <c r="L80" s="190"/>
      <c r="M80" s="190"/>
      <c r="N80" s="30"/>
    </row>
    <row r="81" spans="1:18" ht="42" customHeight="1" thickBot="1" x14ac:dyDescent="0.3">
      <c r="A81" s="147" t="s">
        <v>42</v>
      </c>
      <c r="B81" s="149"/>
      <c r="C81" s="83" t="s">
        <v>193</v>
      </c>
      <c r="D81" s="147" t="s">
        <v>189</v>
      </c>
      <c r="E81" s="148"/>
      <c r="F81" s="149"/>
      <c r="G81" s="147" t="s">
        <v>198</v>
      </c>
      <c r="H81" s="149"/>
      <c r="I81" s="5" t="s">
        <v>5</v>
      </c>
      <c r="J81" s="5" t="s">
        <v>40</v>
      </c>
      <c r="K81" s="5" t="s">
        <v>192</v>
      </c>
      <c r="L81" s="5" t="s">
        <v>191</v>
      </c>
      <c r="M81" s="5" t="s">
        <v>151</v>
      </c>
      <c r="N81" s="30"/>
    </row>
    <row r="82" spans="1:18" ht="57.75" customHeight="1" thickBot="1" x14ac:dyDescent="0.3">
      <c r="A82" s="212">
        <v>4.0999999999999996</v>
      </c>
      <c r="B82" s="210" t="s">
        <v>26</v>
      </c>
      <c r="C82" s="35" t="s">
        <v>167</v>
      </c>
      <c r="D82" s="127"/>
      <c r="E82" s="128"/>
      <c r="F82" s="129"/>
      <c r="G82" s="240" t="s">
        <v>124</v>
      </c>
      <c r="H82" s="241"/>
      <c r="I82" s="138"/>
      <c r="J82" s="140" t="s">
        <v>171</v>
      </c>
      <c r="K82" s="140">
        <f>IF(J82="Fully Attained",L82,IF(J82="Partially Attained",L82/2,0))</f>
        <v>5</v>
      </c>
      <c r="L82" s="142">
        <v>5</v>
      </c>
      <c r="M82" s="164">
        <f>K82</f>
        <v>5</v>
      </c>
      <c r="N82" s="30"/>
      <c r="O82" s="122">
        <f t="shared" ref="O82:O102" si="3">IF(M82=0,1,0)</f>
        <v>0</v>
      </c>
      <c r="P82" s="122">
        <f t="shared" si="2"/>
        <v>1</v>
      </c>
      <c r="Q82" s="122">
        <f>IF(O82+P82=0,1,0)</f>
        <v>0</v>
      </c>
    </row>
    <row r="83" spans="1:18" ht="61.5" customHeight="1" thickBot="1" x14ac:dyDescent="0.3">
      <c r="A83" s="213"/>
      <c r="B83" s="211"/>
      <c r="C83" s="34" t="s">
        <v>120</v>
      </c>
      <c r="D83" s="130"/>
      <c r="E83" s="131"/>
      <c r="F83" s="132"/>
      <c r="G83" s="240" t="s">
        <v>118</v>
      </c>
      <c r="H83" s="241"/>
      <c r="I83" s="139"/>
      <c r="J83" s="141"/>
      <c r="K83" s="141"/>
      <c r="L83" s="143"/>
      <c r="M83" s="165"/>
      <c r="N83" s="30"/>
      <c r="O83" s="122"/>
      <c r="P83" s="122"/>
      <c r="Q83" s="122"/>
    </row>
    <row r="84" spans="1:18" ht="56.25" customHeight="1" thickBot="1" x14ac:dyDescent="0.3">
      <c r="A84" s="212">
        <v>4.2</v>
      </c>
      <c r="B84" s="229" t="s">
        <v>27</v>
      </c>
      <c r="C84" s="41" t="s">
        <v>167</v>
      </c>
      <c r="D84" s="127"/>
      <c r="E84" s="128"/>
      <c r="F84" s="129"/>
      <c r="G84" s="240" t="s">
        <v>121</v>
      </c>
      <c r="H84" s="241"/>
      <c r="I84" s="173" t="s">
        <v>23</v>
      </c>
      <c r="J84" s="140" t="s">
        <v>171</v>
      </c>
      <c r="K84" s="140">
        <f>IF(J84="Fully Attained",L84,IF(J84="Partially Attained",L84/2,0))</f>
        <v>60</v>
      </c>
      <c r="L84" s="142">
        <v>60</v>
      </c>
      <c r="M84" s="164">
        <f>K84</f>
        <v>60</v>
      </c>
      <c r="N84" s="163">
        <f>IF(M84&gt;=51,0,1)</f>
        <v>0</v>
      </c>
      <c r="O84" s="122">
        <f t="shared" si="3"/>
        <v>0</v>
      </c>
      <c r="P84" s="122">
        <f t="shared" ref="P84:P102" si="4">IF(J84="Fully Attained",1,0)</f>
        <v>1</v>
      </c>
      <c r="Q84" s="122">
        <f>IF(O84+P84=0,1,0)</f>
        <v>0</v>
      </c>
    </row>
    <row r="85" spans="1:18" ht="67.5" customHeight="1" thickBot="1" x14ac:dyDescent="0.3">
      <c r="A85" s="213"/>
      <c r="B85" s="231"/>
      <c r="C85" s="42" t="s">
        <v>120</v>
      </c>
      <c r="D85" s="130"/>
      <c r="E85" s="131"/>
      <c r="F85" s="132"/>
      <c r="G85" s="240" t="s">
        <v>121</v>
      </c>
      <c r="H85" s="241"/>
      <c r="I85" s="174"/>
      <c r="J85" s="141"/>
      <c r="K85" s="141"/>
      <c r="L85" s="143"/>
      <c r="M85" s="165"/>
      <c r="N85" s="163"/>
      <c r="O85" s="122"/>
      <c r="P85" s="122"/>
      <c r="Q85" s="122"/>
    </row>
    <row r="86" spans="1:18" ht="45.75" thickBot="1" x14ac:dyDescent="0.3">
      <c r="A86" s="212">
        <v>4.3</v>
      </c>
      <c r="B86" s="210" t="s">
        <v>28</v>
      </c>
      <c r="C86" s="35" t="s">
        <v>122</v>
      </c>
      <c r="D86" s="127"/>
      <c r="E86" s="128"/>
      <c r="F86" s="129"/>
      <c r="G86" s="240" t="s">
        <v>123</v>
      </c>
      <c r="H86" s="241"/>
      <c r="I86" s="138"/>
      <c r="J86" s="140" t="s">
        <v>171</v>
      </c>
      <c r="K86" s="140">
        <f>IF(J86="Fully Attained",L86,IF(J86="Partially Attained",L86/2,0))</f>
        <v>5</v>
      </c>
      <c r="L86" s="142">
        <v>5</v>
      </c>
      <c r="M86" s="164">
        <f>K86</f>
        <v>5</v>
      </c>
      <c r="N86" s="30"/>
      <c r="O86" s="122">
        <f t="shared" si="3"/>
        <v>0</v>
      </c>
      <c r="P86" s="122">
        <f t="shared" si="4"/>
        <v>1</v>
      </c>
      <c r="Q86" s="122">
        <f>IF(O86+P86=0,1,0)</f>
        <v>0</v>
      </c>
    </row>
    <row r="87" spans="1:18" ht="45.75" thickBot="1" x14ac:dyDescent="0.3">
      <c r="A87" s="213"/>
      <c r="B87" s="211"/>
      <c r="C87" s="34" t="s">
        <v>168</v>
      </c>
      <c r="D87" s="130"/>
      <c r="E87" s="131"/>
      <c r="F87" s="132"/>
      <c r="G87" s="240" t="s">
        <v>90</v>
      </c>
      <c r="H87" s="241"/>
      <c r="I87" s="139"/>
      <c r="J87" s="141"/>
      <c r="K87" s="141"/>
      <c r="L87" s="143"/>
      <c r="M87" s="165"/>
      <c r="N87" s="30"/>
      <c r="O87" s="122"/>
      <c r="P87" s="122"/>
      <c r="Q87" s="122"/>
    </row>
    <row r="88" spans="1:18" ht="36" customHeight="1" thickBot="1" x14ac:dyDescent="0.3">
      <c r="A88" s="212">
        <v>4.4000000000000004</v>
      </c>
      <c r="B88" s="210" t="s">
        <v>29</v>
      </c>
      <c r="C88" s="35" t="s">
        <v>125</v>
      </c>
      <c r="D88" s="127"/>
      <c r="E88" s="128"/>
      <c r="F88" s="129"/>
      <c r="G88" s="240" t="s">
        <v>127</v>
      </c>
      <c r="H88" s="241"/>
      <c r="I88" s="138"/>
      <c r="J88" s="140" t="s">
        <v>171</v>
      </c>
      <c r="K88" s="140">
        <f>IF(J88="Fully Attained",L88,IF(J88="Partially Attained",L88/2,0))</f>
        <v>20</v>
      </c>
      <c r="L88" s="142">
        <v>20</v>
      </c>
      <c r="M88" s="164">
        <f>K88</f>
        <v>20</v>
      </c>
      <c r="N88" s="30"/>
      <c r="O88" s="122">
        <f t="shared" si="3"/>
        <v>0</v>
      </c>
      <c r="P88" s="122">
        <f t="shared" si="4"/>
        <v>1</v>
      </c>
      <c r="Q88" s="122">
        <f>IF(O88+P88=0,1,0)</f>
        <v>0</v>
      </c>
    </row>
    <row r="89" spans="1:18" ht="53.25" customHeight="1" thickBot="1" x14ac:dyDescent="0.3">
      <c r="A89" s="214"/>
      <c r="B89" s="215"/>
      <c r="C89" s="34" t="s">
        <v>126</v>
      </c>
      <c r="D89" s="133"/>
      <c r="E89" s="134"/>
      <c r="F89" s="135"/>
      <c r="G89" s="240" t="s">
        <v>186</v>
      </c>
      <c r="H89" s="241"/>
      <c r="I89" s="171"/>
      <c r="J89" s="172"/>
      <c r="K89" s="172"/>
      <c r="L89" s="178"/>
      <c r="M89" s="166"/>
      <c r="N89" s="30"/>
      <c r="O89" s="122"/>
      <c r="P89" s="122"/>
      <c r="Q89" s="122"/>
    </row>
    <row r="90" spans="1:18" ht="56.25" customHeight="1" thickBot="1" x14ac:dyDescent="0.3">
      <c r="A90" s="214"/>
      <c r="B90" s="215"/>
      <c r="C90" s="34" t="s">
        <v>166</v>
      </c>
      <c r="D90" s="133"/>
      <c r="E90" s="134"/>
      <c r="F90" s="135"/>
      <c r="G90" s="240" t="s">
        <v>128</v>
      </c>
      <c r="H90" s="241"/>
      <c r="I90" s="171"/>
      <c r="J90" s="172"/>
      <c r="K90" s="172"/>
      <c r="L90" s="178"/>
      <c r="M90" s="166"/>
      <c r="N90" s="30"/>
      <c r="O90" s="122"/>
      <c r="P90" s="122"/>
      <c r="Q90" s="122"/>
    </row>
    <row r="91" spans="1:18" ht="67.5" customHeight="1" thickBot="1" x14ac:dyDescent="0.3">
      <c r="A91" s="213"/>
      <c r="B91" s="211"/>
      <c r="C91" s="34" t="s">
        <v>169</v>
      </c>
      <c r="D91" s="130"/>
      <c r="E91" s="131"/>
      <c r="F91" s="132"/>
      <c r="G91" s="240" t="s">
        <v>129</v>
      </c>
      <c r="H91" s="241"/>
      <c r="I91" s="139"/>
      <c r="J91" s="141"/>
      <c r="K91" s="141"/>
      <c r="L91" s="143"/>
      <c r="M91" s="165"/>
      <c r="N91" s="30"/>
      <c r="O91" s="122"/>
      <c r="P91" s="122"/>
      <c r="Q91" s="122"/>
      <c r="R91" s="97" t="s">
        <v>197</v>
      </c>
    </row>
    <row r="92" spans="1:18" ht="53.25" customHeight="1" thickBot="1" x14ac:dyDescent="0.3">
      <c r="A92" s="212">
        <v>4.5</v>
      </c>
      <c r="B92" s="229" t="s">
        <v>30</v>
      </c>
      <c r="C92" s="41" t="s">
        <v>130</v>
      </c>
      <c r="D92" s="127"/>
      <c r="E92" s="128"/>
      <c r="F92" s="129"/>
      <c r="G92" s="240" t="s">
        <v>187</v>
      </c>
      <c r="H92" s="241"/>
      <c r="I92" s="138"/>
      <c r="J92" s="140" t="s">
        <v>171</v>
      </c>
      <c r="K92" s="140">
        <f>IF(J92="Fully Attained",L92,IF(J92="Partially Attained",L92/2,0))</f>
        <v>10</v>
      </c>
      <c r="L92" s="142">
        <v>10</v>
      </c>
      <c r="M92" s="164">
        <f>K92</f>
        <v>10</v>
      </c>
      <c r="N92" s="30"/>
      <c r="O92" s="122">
        <f t="shared" si="3"/>
        <v>0</v>
      </c>
      <c r="P92" s="122">
        <f t="shared" si="4"/>
        <v>1</v>
      </c>
      <c r="Q92" s="122">
        <f>IF(O92+P92=0,1,0)</f>
        <v>0</v>
      </c>
    </row>
    <row r="93" spans="1:18" ht="86.25" customHeight="1" thickBot="1" x14ac:dyDescent="0.3">
      <c r="A93" s="214"/>
      <c r="B93" s="230"/>
      <c r="C93" s="42" t="s">
        <v>131</v>
      </c>
      <c r="D93" s="133"/>
      <c r="E93" s="134"/>
      <c r="F93" s="135"/>
      <c r="G93" s="240" t="s">
        <v>133</v>
      </c>
      <c r="H93" s="241"/>
      <c r="I93" s="171"/>
      <c r="J93" s="172"/>
      <c r="K93" s="172"/>
      <c r="L93" s="178"/>
      <c r="M93" s="166"/>
      <c r="N93" s="30"/>
      <c r="O93" s="122"/>
      <c r="P93" s="122"/>
      <c r="Q93" s="122"/>
    </row>
    <row r="94" spans="1:18" ht="76.5" customHeight="1" thickBot="1" x14ac:dyDescent="0.3">
      <c r="A94" s="213"/>
      <c r="B94" s="231"/>
      <c r="C94" s="42" t="s">
        <v>132</v>
      </c>
      <c r="D94" s="130"/>
      <c r="E94" s="131"/>
      <c r="F94" s="132"/>
      <c r="G94" s="240" t="s">
        <v>188</v>
      </c>
      <c r="H94" s="241"/>
      <c r="I94" s="139"/>
      <c r="J94" s="141"/>
      <c r="K94" s="141"/>
      <c r="L94" s="143"/>
      <c r="M94" s="165"/>
      <c r="N94" s="30"/>
      <c r="O94" s="122"/>
      <c r="P94" s="122"/>
      <c r="Q94" s="122"/>
    </row>
    <row r="95" spans="1:18" ht="90.75" customHeight="1" thickBot="1" x14ac:dyDescent="0.3">
      <c r="A95" s="12" t="s">
        <v>3</v>
      </c>
      <c r="B95" s="159"/>
      <c r="C95" s="160"/>
      <c r="D95" s="160"/>
      <c r="E95" s="160"/>
      <c r="F95" s="160"/>
      <c r="G95" s="160"/>
      <c r="H95" s="160"/>
      <c r="I95" s="160"/>
      <c r="J95" s="160"/>
      <c r="K95" s="160"/>
      <c r="L95" s="167"/>
      <c r="M95" s="95"/>
      <c r="N95" s="30"/>
    </row>
    <row r="96" spans="1:18" ht="24.95" customHeight="1" thickBot="1" x14ac:dyDescent="0.3">
      <c r="A96" s="168" t="s">
        <v>31</v>
      </c>
      <c r="B96" s="169"/>
      <c r="C96" s="169"/>
      <c r="D96" s="169"/>
      <c r="E96" s="169"/>
      <c r="F96" s="169"/>
      <c r="G96" s="169"/>
      <c r="H96" s="169"/>
      <c r="I96" s="169"/>
      <c r="J96" s="169"/>
      <c r="K96" s="169"/>
      <c r="L96" s="170"/>
      <c r="M96" s="91"/>
      <c r="N96" s="30"/>
    </row>
    <row r="97" spans="1:59" ht="44.25" customHeight="1" thickBot="1" x14ac:dyDescent="0.3">
      <c r="A97" s="147" t="s">
        <v>42</v>
      </c>
      <c r="B97" s="149"/>
      <c r="C97" s="83" t="s">
        <v>193</v>
      </c>
      <c r="D97" s="147" t="s">
        <v>189</v>
      </c>
      <c r="E97" s="148"/>
      <c r="F97" s="149"/>
      <c r="G97" s="147" t="s">
        <v>198</v>
      </c>
      <c r="H97" s="149"/>
      <c r="I97" s="5" t="s">
        <v>5</v>
      </c>
      <c r="J97" s="5" t="s">
        <v>40</v>
      </c>
      <c r="K97" s="5" t="s">
        <v>192</v>
      </c>
      <c r="L97" s="5" t="s">
        <v>191</v>
      </c>
      <c r="M97" s="5" t="s">
        <v>151</v>
      </c>
      <c r="N97" s="30"/>
    </row>
    <row r="98" spans="1:59" s="9" customFormat="1" ht="46.5" customHeight="1" thickBot="1" x14ac:dyDescent="0.3">
      <c r="A98" s="216">
        <v>5.0999999999999996</v>
      </c>
      <c r="B98" s="210" t="s">
        <v>32</v>
      </c>
      <c r="C98" s="44" t="s">
        <v>134</v>
      </c>
      <c r="D98" s="127"/>
      <c r="E98" s="128"/>
      <c r="F98" s="129"/>
      <c r="G98" s="240" t="s">
        <v>148</v>
      </c>
      <c r="H98" s="241"/>
      <c r="I98" s="138"/>
      <c r="J98" s="140" t="s">
        <v>171</v>
      </c>
      <c r="K98" s="140">
        <f>IF(J98="Fully Attained",L98,IF(J98="Partially Attained",L98/2,0))</f>
        <v>30</v>
      </c>
      <c r="L98" s="142">
        <v>30</v>
      </c>
      <c r="M98" s="164">
        <f>K98</f>
        <v>30</v>
      </c>
      <c r="N98" s="30"/>
      <c r="O98" s="122">
        <f t="shared" si="3"/>
        <v>0</v>
      </c>
      <c r="P98" s="122">
        <f t="shared" si="4"/>
        <v>1</v>
      </c>
      <c r="Q98" s="122">
        <f>IF(O98+P98=0,1,0)</f>
        <v>0</v>
      </c>
      <c r="R98" s="116"/>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row>
    <row r="99" spans="1:59" s="9" customFormat="1" ht="60.75" customHeight="1" thickBot="1" x14ac:dyDescent="0.3">
      <c r="A99" s="217"/>
      <c r="B99" s="211"/>
      <c r="C99" s="41" t="s">
        <v>135</v>
      </c>
      <c r="D99" s="130"/>
      <c r="E99" s="131"/>
      <c r="F99" s="132"/>
      <c r="G99" s="240" t="s">
        <v>149</v>
      </c>
      <c r="H99" s="241"/>
      <c r="I99" s="139"/>
      <c r="J99" s="141"/>
      <c r="K99" s="141"/>
      <c r="L99" s="143"/>
      <c r="M99" s="165"/>
      <c r="N99" s="30"/>
      <c r="O99" s="122"/>
      <c r="P99" s="122"/>
      <c r="Q99" s="122"/>
      <c r="R99" s="116"/>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row>
    <row r="100" spans="1:59" ht="45.75" thickBot="1" x14ac:dyDescent="0.3">
      <c r="A100" s="212">
        <v>5.2</v>
      </c>
      <c r="B100" s="210" t="s">
        <v>33</v>
      </c>
      <c r="C100" s="35" t="s">
        <v>136</v>
      </c>
      <c r="D100" s="127"/>
      <c r="E100" s="128"/>
      <c r="F100" s="129"/>
      <c r="G100" s="240" t="s">
        <v>146</v>
      </c>
      <c r="H100" s="241"/>
      <c r="I100" s="173" t="s">
        <v>23</v>
      </c>
      <c r="J100" s="140" t="s">
        <v>171</v>
      </c>
      <c r="K100" s="140">
        <f>IF(J100="Fully Attained",L100,IF(J100="Partially Attained",L100/2,0))</f>
        <v>40</v>
      </c>
      <c r="L100" s="175">
        <v>40</v>
      </c>
      <c r="M100" s="164">
        <f>K100</f>
        <v>40</v>
      </c>
      <c r="N100" s="163">
        <f>IF(M100&gt;=17,0,1)</f>
        <v>0</v>
      </c>
      <c r="O100" s="122">
        <f t="shared" si="3"/>
        <v>0</v>
      </c>
      <c r="P100" s="122">
        <f t="shared" si="4"/>
        <v>1</v>
      </c>
      <c r="Q100" s="122">
        <f>IF(O100+P100=0,1,0)</f>
        <v>0</v>
      </c>
    </row>
    <row r="101" spans="1:59" ht="79.5" customHeight="1" thickBot="1" x14ac:dyDescent="0.3">
      <c r="A101" s="213"/>
      <c r="B101" s="211"/>
      <c r="C101" s="34" t="s">
        <v>170</v>
      </c>
      <c r="D101" s="130"/>
      <c r="E101" s="131"/>
      <c r="F101" s="132"/>
      <c r="G101" s="240" t="s">
        <v>147</v>
      </c>
      <c r="H101" s="241"/>
      <c r="I101" s="174"/>
      <c r="J101" s="141"/>
      <c r="K101" s="141"/>
      <c r="L101" s="177"/>
      <c r="M101" s="165"/>
      <c r="N101" s="163"/>
      <c r="O101" s="122"/>
      <c r="P101" s="122"/>
      <c r="Q101" s="122"/>
    </row>
    <row r="102" spans="1:59" ht="60.75" customHeight="1" thickBot="1" x14ac:dyDescent="0.3">
      <c r="A102" s="212">
        <v>5.3</v>
      </c>
      <c r="B102" s="210" t="s">
        <v>34</v>
      </c>
      <c r="C102" s="41" t="s">
        <v>137</v>
      </c>
      <c r="D102" s="127"/>
      <c r="E102" s="128"/>
      <c r="F102" s="129"/>
      <c r="G102" s="240" t="s">
        <v>142</v>
      </c>
      <c r="H102" s="241"/>
      <c r="I102" s="138"/>
      <c r="J102" s="140" t="s">
        <v>171</v>
      </c>
      <c r="K102" s="140">
        <f>IF(J102="Fully Attained",L102,IF(J102="Partially Attained",L102/2,0))</f>
        <v>30</v>
      </c>
      <c r="L102" s="175">
        <v>30</v>
      </c>
      <c r="M102" s="164">
        <f>K102</f>
        <v>30</v>
      </c>
      <c r="N102" s="30"/>
      <c r="O102" s="122">
        <f t="shared" si="3"/>
        <v>0</v>
      </c>
      <c r="P102" s="122">
        <f t="shared" si="4"/>
        <v>1</v>
      </c>
      <c r="Q102" s="122">
        <f>IF(O102+P102=0,1,0)</f>
        <v>0</v>
      </c>
    </row>
    <row r="103" spans="1:59" ht="83.25" customHeight="1" thickBot="1" x14ac:dyDescent="0.3">
      <c r="A103" s="214"/>
      <c r="B103" s="215"/>
      <c r="C103" s="42" t="s">
        <v>138</v>
      </c>
      <c r="D103" s="133"/>
      <c r="E103" s="134"/>
      <c r="F103" s="135"/>
      <c r="G103" s="240" t="s">
        <v>143</v>
      </c>
      <c r="H103" s="241"/>
      <c r="I103" s="171"/>
      <c r="J103" s="172"/>
      <c r="K103" s="172"/>
      <c r="L103" s="176"/>
      <c r="M103" s="166"/>
      <c r="N103" s="30"/>
      <c r="O103" s="122"/>
      <c r="P103" s="122"/>
      <c r="Q103" s="122"/>
    </row>
    <row r="104" spans="1:59" ht="42" customHeight="1" thickBot="1" x14ac:dyDescent="0.3">
      <c r="A104" s="214"/>
      <c r="B104" s="215"/>
      <c r="C104" s="42" t="s">
        <v>139</v>
      </c>
      <c r="D104" s="133"/>
      <c r="E104" s="134"/>
      <c r="F104" s="135"/>
      <c r="G104" s="240" t="s">
        <v>144</v>
      </c>
      <c r="H104" s="241"/>
      <c r="I104" s="171"/>
      <c r="J104" s="172"/>
      <c r="K104" s="172"/>
      <c r="L104" s="176"/>
      <c r="M104" s="166"/>
      <c r="N104" s="30"/>
      <c r="O104" s="122"/>
      <c r="P104" s="122"/>
      <c r="Q104" s="122"/>
    </row>
    <row r="105" spans="1:59" ht="59.25" customHeight="1" thickBot="1" x14ac:dyDescent="0.3">
      <c r="A105" s="214"/>
      <c r="B105" s="215"/>
      <c r="C105" s="42" t="s">
        <v>140</v>
      </c>
      <c r="D105" s="133"/>
      <c r="E105" s="134"/>
      <c r="F105" s="135"/>
      <c r="G105" s="240" t="s">
        <v>144</v>
      </c>
      <c r="H105" s="241"/>
      <c r="I105" s="171"/>
      <c r="J105" s="172"/>
      <c r="K105" s="172"/>
      <c r="L105" s="176"/>
      <c r="M105" s="166"/>
      <c r="N105" s="30"/>
      <c r="O105" s="122"/>
      <c r="P105" s="122"/>
      <c r="Q105" s="122"/>
    </row>
    <row r="106" spans="1:59" ht="42" customHeight="1" thickBot="1" x14ac:dyDescent="0.3">
      <c r="A106" s="213"/>
      <c r="B106" s="211"/>
      <c r="C106" s="42" t="s">
        <v>141</v>
      </c>
      <c r="D106" s="130"/>
      <c r="E106" s="131"/>
      <c r="F106" s="132"/>
      <c r="G106" s="240" t="s">
        <v>145</v>
      </c>
      <c r="H106" s="241"/>
      <c r="I106" s="139"/>
      <c r="J106" s="141"/>
      <c r="K106" s="141"/>
      <c r="L106" s="177"/>
      <c r="M106" s="165"/>
      <c r="N106" s="30"/>
      <c r="O106" s="122"/>
      <c r="P106" s="122"/>
      <c r="Q106" s="122"/>
    </row>
    <row r="107" spans="1:59" ht="127.5" customHeight="1" thickBot="1" x14ac:dyDescent="0.3">
      <c r="A107" s="32" t="s">
        <v>3</v>
      </c>
      <c r="B107" s="144"/>
      <c r="C107" s="145"/>
      <c r="D107" s="145"/>
      <c r="E107" s="145"/>
      <c r="F107" s="145"/>
      <c r="G107" s="145"/>
      <c r="H107" s="145"/>
      <c r="I107" s="145"/>
      <c r="J107" s="145"/>
      <c r="K107" s="145"/>
      <c r="L107" s="146"/>
      <c r="M107" s="103"/>
      <c r="N107" s="4"/>
      <c r="P107" s="115"/>
      <c r="Q107" s="97"/>
    </row>
    <row r="108" spans="1:59" ht="24.95" customHeight="1" thickBot="1" x14ac:dyDescent="0.3">
      <c r="A108" s="147" t="s">
        <v>35</v>
      </c>
      <c r="B108" s="148"/>
      <c r="C108" s="148"/>
      <c r="D108" s="148"/>
      <c r="E108" s="148"/>
      <c r="F108" s="148"/>
      <c r="G108" s="148"/>
      <c r="H108" s="148"/>
      <c r="I108" s="148"/>
      <c r="J108" s="148"/>
      <c r="K108" s="148"/>
      <c r="L108" s="149"/>
      <c r="M108" s="104"/>
      <c r="N108" s="4"/>
      <c r="P108" s="115"/>
    </row>
    <row r="109" spans="1:59" s="13" customFormat="1" ht="24.95" customHeight="1" thickBot="1" x14ac:dyDescent="0.3">
      <c r="A109" s="150"/>
      <c r="B109" s="151"/>
      <c r="C109" s="151"/>
      <c r="D109" s="151"/>
      <c r="E109" s="151"/>
      <c r="F109" s="151"/>
      <c r="G109" s="151"/>
      <c r="H109" s="151"/>
      <c r="I109" s="151"/>
      <c r="J109" s="151"/>
      <c r="K109" s="151"/>
      <c r="L109" s="152"/>
      <c r="M109" s="105"/>
      <c r="N109" s="4"/>
      <c r="O109" s="17"/>
      <c r="P109" s="92"/>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row>
    <row r="110" spans="1:59" s="13" customFormat="1" ht="44.25" customHeight="1" thickBot="1" x14ac:dyDescent="0.3">
      <c r="A110" s="153"/>
      <c r="B110" s="154"/>
      <c r="C110" s="154"/>
      <c r="D110" s="154"/>
      <c r="E110" s="154"/>
      <c r="F110" s="154"/>
      <c r="G110" s="154"/>
      <c r="H110" s="154"/>
      <c r="I110" s="154"/>
      <c r="J110" s="154"/>
      <c r="K110" s="154"/>
      <c r="L110" s="155"/>
      <c r="M110" s="105"/>
      <c r="N110" s="4"/>
      <c r="O110" s="17"/>
      <c r="P110" s="92"/>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row>
    <row r="111" spans="1:59" s="13" customFormat="1" ht="24.95" customHeight="1" thickBot="1" x14ac:dyDescent="0.3">
      <c r="A111" s="153"/>
      <c r="B111" s="154"/>
      <c r="C111" s="154"/>
      <c r="D111" s="154"/>
      <c r="E111" s="154"/>
      <c r="F111" s="154"/>
      <c r="G111" s="154"/>
      <c r="H111" s="154"/>
      <c r="I111" s="154"/>
      <c r="J111" s="154"/>
      <c r="K111" s="154"/>
      <c r="L111" s="155"/>
      <c r="M111" s="105"/>
      <c r="N111" s="4"/>
      <c r="O111" s="17"/>
      <c r="P111" s="92"/>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row>
    <row r="112" spans="1:59" s="13" customFormat="1" ht="24.95" customHeight="1" thickBot="1" x14ac:dyDescent="0.3">
      <c r="A112" s="153"/>
      <c r="B112" s="154"/>
      <c r="C112" s="154"/>
      <c r="D112" s="154"/>
      <c r="E112" s="154"/>
      <c r="F112" s="154"/>
      <c r="G112" s="154"/>
      <c r="H112" s="154"/>
      <c r="I112" s="154"/>
      <c r="J112" s="154"/>
      <c r="K112" s="154"/>
      <c r="L112" s="155"/>
      <c r="M112" s="105"/>
      <c r="N112" s="4"/>
      <c r="O112" s="17"/>
      <c r="P112" s="92"/>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row>
    <row r="113" spans="1:59" s="13" customFormat="1" ht="24.95" customHeight="1" thickBot="1" x14ac:dyDescent="0.3">
      <c r="A113" s="153"/>
      <c r="B113" s="154"/>
      <c r="C113" s="154"/>
      <c r="D113" s="154"/>
      <c r="E113" s="154"/>
      <c r="F113" s="154"/>
      <c r="G113" s="154"/>
      <c r="H113" s="154"/>
      <c r="I113" s="154"/>
      <c r="J113" s="154"/>
      <c r="K113" s="154"/>
      <c r="L113" s="155"/>
      <c r="M113" s="105"/>
      <c r="N113" s="4"/>
      <c r="O113" s="17"/>
      <c r="P113" s="92"/>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row>
    <row r="114" spans="1:59" s="13" customFormat="1" ht="35.1" customHeight="1" thickBot="1" x14ac:dyDescent="0.3">
      <c r="A114" s="156"/>
      <c r="B114" s="157"/>
      <c r="C114" s="157"/>
      <c r="D114" s="157"/>
      <c r="E114" s="157"/>
      <c r="F114" s="157"/>
      <c r="G114" s="157"/>
      <c r="H114" s="157"/>
      <c r="I114" s="157"/>
      <c r="J114" s="157"/>
      <c r="K114" s="157"/>
      <c r="L114" s="158"/>
      <c r="M114" s="105"/>
      <c r="N114" s="4"/>
      <c r="O114" s="17"/>
      <c r="P114" s="92"/>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row>
    <row r="115" spans="1:59" ht="24.95" customHeight="1" thickBot="1" x14ac:dyDescent="0.3">
      <c r="A115" s="183" t="s">
        <v>36</v>
      </c>
      <c r="B115" s="184"/>
      <c r="C115" s="184"/>
      <c r="D115" s="184"/>
      <c r="E115" s="185"/>
      <c r="F115" s="93"/>
      <c r="G115" s="250"/>
      <c r="H115" s="251"/>
      <c r="I115" s="94"/>
      <c r="J115" s="82"/>
      <c r="K115" s="76"/>
      <c r="L115" s="74"/>
      <c r="M115" s="45"/>
      <c r="N115" s="75"/>
    </row>
    <row r="116" spans="1:59" ht="24.95" customHeight="1" thickBot="1" x14ac:dyDescent="0.3">
      <c r="A116" s="233"/>
      <c r="B116" s="234"/>
      <c r="C116" s="234"/>
      <c r="D116" s="10"/>
      <c r="E116" s="36"/>
      <c r="F116" s="11"/>
      <c r="G116" s="248"/>
      <c r="H116" s="249"/>
      <c r="I116" s="7" t="s">
        <v>150</v>
      </c>
      <c r="J116" s="8">
        <f>L116</f>
        <v>495</v>
      </c>
      <c r="K116" s="76"/>
      <c r="L116" s="110">
        <f>SUM(M17:M106)</f>
        <v>495</v>
      </c>
      <c r="M116" s="45"/>
      <c r="N116" s="75">
        <f>SUM(N17:N115)</f>
        <v>0</v>
      </c>
      <c r="O116" s="17">
        <f>SUM(O16:O106)</f>
        <v>1</v>
      </c>
      <c r="P116" s="17">
        <f>SUM(P16:P106)</f>
        <v>21</v>
      </c>
      <c r="Q116" s="18">
        <f>SUM(Q17:Q106)</f>
        <v>0</v>
      </c>
    </row>
    <row r="117" spans="1:59" ht="15.75" customHeight="1" x14ac:dyDescent="0.25">
      <c r="A117" s="45"/>
      <c r="B117" s="45"/>
      <c r="C117" s="45"/>
      <c r="D117" s="45"/>
      <c r="E117" s="45"/>
      <c r="F117" s="45"/>
      <c r="G117" s="45"/>
      <c r="H117" s="45"/>
      <c r="I117" s="47"/>
      <c r="J117" s="50"/>
      <c r="K117" s="76"/>
      <c r="L117" s="74"/>
      <c r="M117" s="45"/>
      <c r="N117" s="75"/>
    </row>
    <row r="118" spans="1:59" x14ac:dyDescent="0.25">
      <c r="A118" s="45"/>
      <c r="B118" s="45"/>
      <c r="C118" s="45"/>
      <c r="D118" s="45"/>
      <c r="E118" s="45"/>
      <c r="F118" s="45"/>
      <c r="G118" s="45"/>
      <c r="H118" s="45"/>
      <c r="I118" s="47"/>
      <c r="J118" s="76"/>
      <c r="K118" s="76"/>
      <c r="L118" s="77"/>
      <c r="M118" s="45"/>
      <c r="N118" s="45"/>
    </row>
    <row r="119" spans="1:59" x14ac:dyDescent="0.25">
      <c r="A119" s="45"/>
      <c r="B119" s="45"/>
      <c r="C119" s="45"/>
      <c r="D119" s="45"/>
      <c r="E119" s="45"/>
      <c r="F119" s="45"/>
      <c r="G119" s="45"/>
      <c r="H119" s="45"/>
      <c r="I119" s="47"/>
      <c r="J119" s="76"/>
      <c r="K119" s="76"/>
      <c r="L119" s="77"/>
      <c r="M119" s="45"/>
      <c r="N119" s="45"/>
    </row>
    <row r="120" spans="1:59" x14ac:dyDescent="0.25">
      <c r="A120" s="45"/>
      <c r="B120" s="45"/>
      <c r="C120" s="45"/>
      <c r="D120" s="45"/>
      <c r="E120" s="45"/>
      <c r="F120" s="45"/>
      <c r="G120" s="45"/>
      <c r="H120" s="45"/>
      <c r="I120" s="74"/>
      <c r="J120" s="76"/>
      <c r="K120" s="76"/>
      <c r="L120" s="77"/>
      <c r="M120" s="45"/>
      <c r="N120" s="45"/>
    </row>
    <row r="121" spans="1:59" x14ac:dyDescent="0.25">
      <c r="A121" s="45"/>
      <c r="B121" s="45"/>
      <c r="C121" s="45"/>
      <c r="D121" s="45"/>
      <c r="E121" s="45"/>
      <c r="F121" s="45"/>
      <c r="G121" s="45"/>
      <c r="H121" s="45"/>
      <c r="I121" s="47"/>
      <c r="J121" s="76"/>
      <c r="K121" s="76"/>
      <c r="L121" s="77"/>
      <c r="M121" s="45"/>
      <c r="N121" s="45"/>
    </row>
    <row r="122" spans="1:59" x14ac:dyDescent="0.25">
      <c r="A122" s="45"/>
      <c r="B122" s="45"/>
      <c r="C122" s="45"/>
      <c r="D122" s="45"/>
      <c r="E122" s="45"/>
      <c r="F122" s="45"/>
      <c r="G122" s="45"/>
      <c r="H122" s="45"/>
      <c r="I122" s="47"/>
      <c r="J122" s="76"/>
      <c r="K122" s="76"/>
      <c r="L122" s="77"/>
      <c r="M122" s="45"/>
      <c r="N122" s="45"/>
    </row>
    <row r="123" spans="1:59" x14ac:dyDescent="0.25">
      <c r="A123" s="45"/>
      <c r="B123" s="45"/>
      <c r="C123" s="45"/>
      <c r="D123" s="45"/>
      <c r="E123" s="45"/>
      <c r="F123" s="78"/>
      <c r="G123" s="78"/>
      <c r="H123" s="78"/>
      <c r="I123" s="47"/>
      <c r="J123" s="48"/>
      <c r="K123" s="48"/>
      <c r="L123" s="49"/>
      <c r="M123" s="45"/>
      <c r="N123" s="45"/>
    </row>
    <row r="124" spans="1:59" x14ac:dyDescent="0.25">
      <c r="A124" s="45"/>
      <c r="B124" s="45"/>
      <c r="C124" s="45"/>
      <c r="D124" s="45"/>
      <c r="E124" s="45"/>
      <c r="F124" s="78"/>
      <c r="G124" s="78"/>
      <c r="H124" s="78"/>
      <c r="I124" s="47"/>
      <c r="J124" s="48"/>
      <c r="K124" s="48"/>
      <c r="L124" s="49"/>
      <c r="M124" s="45"/>
      <c r="N124" s="45"/>
    </row>
    <row r="125" spans="1:59" x14ac:dyDescent="0.25">
      <c r="A125" s="45"/>
      <c r="B125" s="45"/>
      <c r="C125" s="45"/>
      <c r="D125" s="45"/>
      <c r="E125" s="45"/>
      <c r="F125" s="78"/>
      <c r="G125" s="78"/>
      <c r="H125" s="78"/>
      <c r="I125" s="47"/>
      <c r="J125" s="48"/>
      <c r="K125" s="48"/>
      <c r="L125" s="49"/>
      <c r="M125" s="45"/>
      <c r="N125" s="45"/>
    </row>
    <row r="126" spans="1:59" x14ac:dyDescent="0.25">
      <c r="A126" s="45"/>
      <c r="B126" s="45"/>
      <c r="C126" s="45"/>
      <c r="D126" s="45"/>
      <c r="E126" s="45"/>
      <c r="F126" s="78"/>
      <c r="G126" s="78"/>
      <c r="H126" s="78"/>
      <c r="I126" s="47"/>
      <c r="J126" s="48"/>
      <c r="K126" s="48"/>
      <c r="L126" s="49"/>
      <c r="M126" s="45"/>
      <c r="N126" s="45"/>
    </row>
    <row r="127" spans="1:59" x14ac:dyDescent="0.25">
      <c r="A127" s="45"/>
      <c r="B127" s="45"/>
      <c r="C127" s="45"/>
      <c r="D127" s="45"/>
      <c r="E127" s="45"/>
      <c r="F127" s="78"/>
      <c r="G127" s="78"/>
      <c r="H127" s="78"/>
      <c r="I127" s="47"/>
      <c r="J127" s="48"/>
      <c r="K127" s="48"/>
      <c r="L127" s="49"/>
      <c r="M127" s="45"/>
      <c r="N127" s="45"/>
    </row>
    <row r="128" spans="1:59" x14ac:dyDescent="0.25">
      <c r="A128" s="45"/>
      <c r="B128" s="45"/>
      <c r="C128" s="45"/>
      <c r="D128" s="45"/>
      <c r="E128" s="45"/>
      <c r="F128" s="78"/>
      <c r="G128" s="78"/>
      <c r="H128" s="78"/>
      <c r="I128" s="47"/>
      <c r="J128" s="48"/>
      <c r="K128" s="48"/>
      <c r="L128" s="49"/>
      <c r="M128" s="45"/>
      <c r="N128" s="45"/>
    </row>
    <row r="129" spans="1:14" x14ac:dyDescent="0.25">
      <c r="A129" s="45"/>
      <c r="B129" s="45"/>
      <c r="C129" s="45"/>
      <c r="D129" s="45"/>
      <c r="E129" s="45"/>
      <c r="F129" s="78"/>
      <c r="G129" s="78"/>
      <c r="H129" s="78"/>
      <c r="I129" s="47"/>
      <c r="J129" s="48"/>
      <c r="K129" s="48"/>
      <c r="L129" s="49"/>
      <c r="M129" s="45"/>
      <c r="N129" s="45"/>
    </row>
    <row r="130" spans="1:14" x14ac:dyDescent="0.25">
      <c r="A130" s="45"/>
      <c r="B130" s="45"/>
      <c r="C130" s="45"/>
      <c r="D130" s="45"/>
      <c r="E130" s="45"/>
      <c r="F130" s="78"/>
      <c r="G130" s="78"/>
      <c r="H130" s="78"/>
      <c r="I130" s="47"/>
      <c r="J130" s="48"/>
      <c r="K130" s="48"/>
      <c r="L130" s="49"/>
      <c r="M130" s="45"/>
      <c r="N130" s="45"/>
    </row>
    <row r="131" spans="1:14" x14ac:dyDescent="0.25">
      <c r="A131" s="45"/>
      <c r="B131" s="45"/>
      <c r="C131" s="45"/>
      <c r="D131" s="45"/>
      <c r="E131" s="45"/>
      <c r="F131" s="78"/>
      <c r="G131" s="78"/>
      <c r="H131" s="78"/>
      <c r="I131" s="47"/>
      <c r="J131" s="48"/>
      <c r="K131" s="48"/>
      <c r="L131" s="49"/>
      <c r="M131" s="45"/>
      <c r="N131" s="45"/>
    </row>
    <row r="132" spans="1:14" x14ac:dyDescent="0.25">
      <c r="A132" s="45"/>
      <c r="B132" s="45"/>
      <c r="C132" s="45"/>
      <c r="D132" s="45"/>
      <c r="E132" s="45"/>
      <c r="F132" s="78"/>
      <c r="G132" s="78"/>
      <c r="H132" s="78"/>
      <c r="I132" s="47"/>
      <c r="J132" s="48"/>
      <c r="K132" s="48"/>
      <c r="L132" s="49"/>
      <c r="M132" s="45"/>
      <c r="N132" s="45"/>
    </row>
    <row r="133" spans="1:14" x14ac:dyDescent="0.25">
      <c r="A133" s="45"/>
      <c r="B133" s="45"/>
      <c r="C133" s="45"/>
      <c r="D133" s="45"/>
      <c r="E133" s="45"/>
      <c r="F133" s="78"/>
      <c r="G133" s="78"/>
      <c r="H133" s="78"/>
      <c r="I133" s="47"/>
      <c r="J133" s="48"/>
      <c r="K133" s="48"/>
      <c r="L133" s="49"/>
      <c r="M133" s="45"/>
      <c r="N133" s="45"/>
    </row>
    <row r="134" spans="1:14" x14ac:dyDescent="0.25">
      <c r="A134" s="45"/>
      <c r="B134" s="45"/>
      <c r="C134" s="45"/>
      <c r="D134" s="45"/>
      <c r="E134" s="45"/>
      <c r="F134" s="78"/>
      <c r="G134" s="78"/>
      <c r="H134" s="78"/>
      <c r="I134" s="47"/>
      <c r="J134" s="48"/>
      <c r="K134" s="48"/>
      <c r="L134" s="49"/>
      <c r="M134" s="45"/>
      <c r="N134" s="45"/>
    </row>
    <row r="135" spans="1:14" x14ac:dyDescent="0.25">
      <c r="A135" s="45"/>
      <c r="B135" s="45"/>
      <c r="C135" s="45"/>
      <c r="D135" s="45"/>
      <c r="E135" s="45"/>
      <c r="F135" s="78"/>
      <c r="G135" s="78"/>
      <c r="H135" s="78"/>
      <c r="I135" s="47"/>
      <c r="J135" s="48"/>
      <c r="K135" s="48"/>
      <c r="L135" s="49"/>
      <c r="M135" s="45"/>
      <c r="N135" s="45"/>
    </row>
    <row r="136" spans="1:14" x14ac:dyDescent="0.25">
      <c r="A136" s="45"/>
      <c r="B136" s="45"/>
      <c r="C136" s="45"/>
      <c r="D136" s="45"/>
      <c r="E136" s="45"/>
      <c r="F136" s="78"/>
      <c r="G136" s="78"/>
      <c r="H136" s="78"/>
      <c r="I136" s="47"/>
      <c r="J136" s="48"/>
      <c r="K136" s="48"/>
      <c r="L136" s="49"/>
      <c r="M136" s="45"/>
      <c r="N136" s="45"/>
    </row>
    <row r="137" spans="1:14" x14ac:dyDescent="0.25">
      <c r="A137" s="45"/>
      <c r="B137" s="45"/>
      <c r="C137" s="45"/>
      <c r="D137" s="45"/>
      <c r="E137" s="45"/>
      <c r="F137" s="78"/>
      <c r="G137" s="78"/>
      <c r="H137" s="78"/>
      <c r="I137" s="47"/>
      <c r="J137" s="48"/>
      <c r="K137" s="48"/>
      <c r="L137" s="49"/>
      <c r="M137" s="45"/>
      <c r="N137" s="45"/>
    </row>
    <row r="138" spans="1:14" x14ac:dyDescent="0.25">
      <c r="A138" s="45"/>
      <c r="B138" s="45"/>
      <c r="C138" s="45"/>
      <c r="D138" s="45"/>
      <c r="E138" s="45"/>
      <c r="F138" s="78"/>
      <c r="G138" s="78"/>
      <c r="H138" s="78"/>
      <c r="I138" s="47"/>
      <c r="J138" s="48"/>
      <c r="K138" s="48"/>
      <c r="L138" s="49"/>
      <c r="M138" s="45"/>
      <c r="N138" s="45"/>
    </row>
    <row r="139" spans="1:14" x14ac:dyDescent="0.25">
      <c r="A139" s="45"/>
      <c r="B139" s="45"/>
      <c r="C139" s="45"/>
      <c r="D139" s="45"/>
      <c r="E139" s="45"/>
      <c r="F139" s="78"/>
      <c r="G139" s="78"/>
      <c r="H139" s="78"/>
      <c r="I139" s="47"/>
      <c r="J139" s="48"/>
      <c r="K139" s="48"/>
      <c r="L139" s="49"/>
      <c r="M139" s="45"/>
      <c r="N139" s="45"/>
    </row>
    <row r="140" spans="1:14" x14ac:dyDescent="0.25">
      <c r="A140" s="45"/>
      <c r="B140" s="45"/>
      <c r="C140" s="45"/>
      <c r="D140" s="45"/>
      <c r="E140" s="45"/>
      <c r="F140" s="78"/>
      <c r="G140" s="78"/>
      <c r="H140" s="78"/>
      <c r="I140" s="47"/>
      <c r="J140" s="48"/>
      <c r="K140" s="48"/>
      <c r="L140" s="49"/>
      <c r="M140" s="45"/>
      <c r="N140" s="45"/>
    </row>
    <row r="141" spans="1:14" x14ac:dyDescent="0.25">
      <c r="A141" s="45"/>
      <c r="B141" s="45"/>
      <c r="C141" s="45"/>
      <c r="D141" s="45"/>
      <c r="E141" s="45"/>
      <c r="F141" s="78"/>
      <c r="G141" s="78"/>
      <c r="H141" s="78"/>
      <c r="I141" s="47"/>
      <c r="J141" s="48"/>
      <c r="K141" s="48"/>
      <c r="L141" s="49"/>
      <c r="M141" s="45"/>
      <c r="N141" s="45"/>
    </row>
    <row r="142" spans="1:14" x14ac:dyDescent="0.25">
      <c r="A142" s="45"/>
      <c r="B142" s="45"/>
      <c r="C142" s="45"/>
      <c r="D142" s="45"/>
      <c r="E142" s="45"/>
      <c r="F142" s="78"/>
      <c r="G142" s="78"/>
      <c r="H142" s="78"/>
      <c r="I142" s="47"/>
      <c r="J142" s="48"/>
      <c r="K142" s="48"/>
      <c r="L142" s="49"/>
      <c r="M142" s="45"/>
      <c r="N142" s="45"/>
    </row>
    <row r="143" spans="1:14" x14ac:dyDescent="0.25">
      <c r="A143" s="45"/>
      <c r="B143" s="45"/>
      <c r="C143" s="45"/>
      <c r="D143" s="45"/>
      <c r="E143" s="45"/>
      <c r="F143" s="78"/>
      <c r="G143" s="78"/>
      <c r="H143" s="78"/>
      <c r="I143" s="47"/>
      <c r="J143" s="48"/>
      <c r="K143" s="48"/>
      <c r="L143" s="49"/>
      <c r="M143" s="45"/>
      <c r="N143" s="45"/>
    </row>
    <row r="144" spans="1:14" x14ac:dyDescent="0.25">
      <c r="A144" s="45"/>
      <c r="B144" s="45"/>
      <c r="C144" s="45"/>
      <c r="D144" s="45"/>
      <c r="E144" s="45"/>
      <c r="F144" s="78"/>
      <c r="G144" s="78"/>
      <c r="H144" s="78"/>
      <c r="I144" s="47"/>
      <c r="J144" s="48"/>
      <c r="K144" s="48"/>
      <c r="L144" s="49"/>
      <c r="M144" s="45"/>
      <c r="N144" s="45"/>
    </row>
    <row r="145" spans="1:14" x14ac:dyDescent="0.25">
      <c r="A145" s="45"/>
      <c r="B145" s="45"/>
      <c r="C145" s="45"/>
      <c r="D145" s="45"/>
      <c r="E145" s="45"/>
      <c r="F145" s="78"/>
      <c r="G145" s="78"/>
      <c r="H145" s="78"/>
      <c r="I145" s="47"/>
      <c r="J145" s="48"/>
      <c r="K145" s="48"/>
      <c r="L145" s="49"/>
      <c r="M145" s="45"/>
      <c r="N145" s="45"/>
    </row>
    <row r="146" spans="1:14" x14ac:dyDescent="0.25">
      <c r="A146" s="45"/>
      <c r="B146" s="45"/>
      <c r="C146" s="45"/>
      <c r="D146" s="45"/>
      <c r="E146" s="45"/>
      <c r="F146" s="78"/>
      <c r="G146" s="78"/>
      <c r="H146" s="78"/>
      <c r="I146" s="47"/>
      <c r="J146" s="48"/>
      <c r="K146" s="48"/>
      <c r="L146" s="49"/>
      <c r="M146" s="45"/>
      <c r="N146" s="45"/>
    </row>
    <row r="147" spans="1:14" x14ac:dyDescent="0.25">
      <c r="A147" s="45"/>
      <c r="B147" s="45"/>
      <c r="C147" s="45"/>
      <c r="D147" s="45"/>
      <c r="E147" s="45"/>
      <c r="F147" s="78"/>
      <c r="G147" s="78"/>
      <c r="H147" s="78"/>
      <c r="I147" s="47"/>
      <c r="J147" s="48"/>
      <c r="K147" s="48"/>
      <c r="L147" s="49"/>
      <c r="M147" s="45"/>
      <c r="N147" s="45"/>
    </row>
    <row r="148" spans="1:14" x14ac:dyDescent="0.25">
      <c r="A148" s="45"/>
      <c r="B148" s="45"/>
      <c r="C148" s="45"/>
      <c r="D148" s="45"/>
      <c r="E148" s="45"/>
      <c r="F148" s="78"/>
      <c r="G148" s="78"/>
      <c r="H148" s="78"/>
      <c r="I148" s="47"/>
      <c r="J148" s="48"/>
      <c r="K148" s="48"/>
      <c r="L148" s="49"/>
      <c r="M148" s="45"/>
      <c r="N148" s="45"/>
    </row>
    <row r="149" spans="1:14" x14ac:dyDescent="0.25">
      <c r="A149" s="45"/>
      <c r="B149" s="45"/>
      <c r="C149" s="45"/>
      <c r="D149" s="45"/>
      <c r="E149" s="45"/>
      <c r="F149" s="78"/>
      <c r="G149" s="78"/>
      <c r="H149" s="78"/>
      <c r="I149" s="47"/>
      <c r="J149" s="48"/>
      <c r="K149" s="48"/>
      <c r="L149" s="49"/>
      <c r="M149" s="45"/>
      <c r="N149" s="45"/>
    </row>
    <row r="150" spans="1:14" x14ac:dyDescent="0.25">
      <c r="A150" s="45"/>
      <c r="B150" s="45"/>
      <c r="C150" s="45"/>
      <c r="D150" s="45"/>
      <c r="E150" s="45"/>
      <c r="F150" s="78"/>
      <c r="G150" s="78"/>
      <c r="H150" s="78"/>
      <c r="I150" s="47"/>
      <c r="J150" s="48"/>
      <c r="K150" s="48"/>
      <c r="L150" s="49"/>
      <c r="M150" s="45"/>
      <c r="N150" s="45"/>
    </row>
    <row r="151" spans="1:14" x14ac:dyDescent="0.25">
      <c r="A151" s="45"/>
      <c r="B151" s="45"/>
      <c r="C151" s="45"/>
      <c r="D151" s="45"/>
      <c r="E151" s="45"/>
      <c r="F151" s="78"/>
      <c r="G151" s="78"/>
      <c r="H151" s="78"/>
      <c r="I151" s="47"/>
      <c r="J151" s="48"/>
      <c r="K151" s="48"/>
      <c r="L151" s="49"/>
      <c r="M151" s="45"/>
      <c r="N151" s="45"/>
    </row>
    <row r="152" spans="1:14" x14ac:dyDescent="0.25">
      <c r="A152" s="45"/>
      <c r="B152" s="45"/>
      <c r="C152" s="45"/>
      <c r="D152" s="45"/>
      <c r="E152" s="45"/>
      <c r="F152" s="78"/>
      <c r="G152" s="78"/>
      <c r="H152" s="78"/>
      <c r="I152" s="47"/>
      <c r="J152" s="48"/>
      <c r="K152" s="48"/>
      <c r="L152" s="49"/>
      <c r="M152" s="45"/>
      <c r="N152" s="45"/>
    </row>
    <row r="153" spans="1:14" x14ac:dyDescent="0.25">
      <c r="A153" s="45"/>
      <c r="B153" s="45"/>
      <c r="C153" s="45"/>
      <c r="D153" s="45"/>
      <c r="E153" s="45"/>
      <c r="F153" s="78"/>
      <c r="G153" s="78"/>
      <c r="H153" s="78"/>
      <c r="I153" s="47"/>
      <c r="J153" s="48"/>
      <c r="K153" s="48"/>
      <c r="L153" s="49"/>
      <c r="M153" s="45"/>
      <c r="N153" s="45"/>
    </row>
    <row r="154" spans="1:14" x14ac:dyDescent="0.25">
      <c r="A154" s="45"/>
      <c r="B154" s="45"/>
      <c r="C154" s="45"/>
      <c r="D154" s="45"/>
      <c r="E154" s="45"/>
      <c r="F154" s="78"/>
      <c r="G154" s="78"/>
      <c r="H154" s="78"/>
      <c r="I154" s="47"/>
      <c r="J154" s="48"/>
      <c r="K154" s="48"/>
      <c r="L154" s="49"/>
      <c r="M154" s="45"/>
      <c r="N154" s="45"/>
    </row>
    <row r="155" spans="1:14" x14ac:dyDescent="0.25">
      <c r="A155" s="45"/>
      <c r="B155" s="45"/>
      <c r="C155" s="45"/>
      <c r="D155" s="45"/>
      <c r="E155" s="45"/>
      <c r="F155" s="78"/>
      <c r="G155" s="78"/>
      <c r="H155" s="78"/>
      <c r="I155" s="47"/>
      <c r="J155" s="48"/>
      <c r="K155" s="48"/>
      <c r="L155" s="49"/>
      <c r="M155" s="45"/>
      <c r="N155" s="45"/>
    </row>
    <row r="156" spans="1:14" x14ac:dyDescent="0.25">
      <c r="A156" s="45"/>
      <c r="B156" s="45"/>
      <c r="C156" s="45"/>
      <c r="D156" s="45"/>
      <c r="E156" s="45"/>
      <c r="F156" s="78"/>
      <c r="G156" s="78"/>
      <c r="H156" s="78"/>
      <c r="I156" s="47"/>
      <c r="J156" s="48"/>
      <c r="K156" s="48"/>
      <c r="L156" s="49"/>
      <c r="M156" s="45"/>
      <c r="N156" s="45"/>
    </row>
    <row r="157" spans="1:14" x14ac:dyDescent="0.25">
      <c r="A157" s="45"/>
      <c r="B157" s="45"/>
      <c r="C157" s="45"/>
      <c r="D157" s="45"/>
      <c r="E157" s="45"/>
      <c r="F157" s="78"/>
      <c r="G157" s="78"/>
      <c r="H157" s="78"/>
      <c r="I157" s="47"/>
      <c r="J157" s="48"/>
      <c r="K157" s="48"/>
      <c r="L157" s="49"/>
      <c r="M157" s="45"/>
      <c r="N157" s="45"/>
    </row>
    <row r="158" spans="1:14" x14ac:dyDescent="0.25">
      <c r="A158" s="45"/>
      <c r="B158" s="45"/>
      <c r="C158" s="45"/>
      <c r="D158" s="45"/>
      <c r="E158" s="45"/>
      <c r="F158" s="78"/>
      <c r="G158" s="78"/>
      <c r="H158" s="78"/>
      <c r="I158" s="47"/>
      <c r="J158" s="48"/>
      <c r="K158" s="48"/>
      <c r="L158" s="49"/>
      <c r="M158" s="45"/>
      <c r="N158" s="45"/>
    </row>
    <row r="159" spans="1:14" x14ac:dyDescent="0.25">
      <c r="A159" s="45"/>
      <c r="B159" s="45"/>
      <c r="C159" s="45"/>
      <c r="D159" s="45"/>
      <c r="E159" s="45"/>
      <c r="F159" s="78"/>
      <c r="G159" s="78"/>
      <c r="H159" s="78"/>
      <c r="I159" s="47"/>
      <c r="J159" s="48"/>
      <c r="K159" s="48"/>
      <c r="L159" s="49"/>
      <c r="M159" s="45"/>
      <c r="N159" s="45"/>
    </row>
    <row r="160" spans="1:14" x14ac:dyDescent="0.25">
      <c r="A160" s="45"/>
      <c r="B160" s="45"/>
      <c r="C160" s="45"/>
      <c r="D160" s="45"/>
      <c r="E160" s="45"/>
      <c r="F160" s="78"/>
      <c r="G160" s="78"/>
      <c r="H160" s="78"/>
      <c r="I160" s="47"/>
      <c r="J160" s="48"/>
      <c r="K160" s="48"/>
      <c r="L160" s="49"/>
      <c r="M160" s="45"/>
      <c r="N160" s="45"/>
    </row>
    <row r="161" spans="1:14" x14ac:dyDescent="0.25">
      <c r="A161" s="45"/>
      <c r="B161" s="45"/>
      <c r="C161" s="45"/>
      <c r="D161" s="45"/>
      <c r="E161" s="45"/>
      <c r="F161" s="78"/>
      <c r="G161" s="78"/>
      <c r="H161" s="78"/>
      <c r="I161" s="47"/>
      <c r="J161" s="48"/>
      <c r="K161" s="48"/>
      <c r="L161" s="49"/>
      <c r="M161" s="45"/>
      <c r="N161" s="45"/>
    </row>
    <row r="162" spans="1:14" x14ac:dyDescent="0.25">
      <c r="A162" s="45"/>
      <c r="B162" s="45"/>
      <c r="C162" s="45"/>
      <c r="D162" s="45"/>
      <c r="E162" s="45"/>
      <c r="F162" s="78"/>
      <c r="G162" s="78"/>
      <c r="H162" s="78"/>
      <c r="I162" s="47"/>
      <c r="J162" s="48"/>
      <c r="K162" s="48"/>
      <c r="L162" s="49"/>
      <c r="M162" s="45"/>
      <c r="N162" s="45"/>
    </row>
    <row r="163" spans="1:14" x14ac:dyDescent="0.25">
      <c r="A163" s="45"/>
      <c r="B163" s="45"/>
      <c r="C163" s="45"/>
      <c r="D163" s="45"/>
      <c r="E163" s="45"/>
      <c r="F163" s="78"/>
      <c r="G163" s="78"/>
      <c r="H163" s="78"/>
      <c r="I163" s="47"/>
      <c r="J163" s="48"/>
      <c r="K163" s="48"/>
      <c r="L163" s="49"/>
      <c r="M163" s="45"/>
      <c r="N163" s="45"/>
    </row>
    <row r="164" spans="1:14" x14ac:dyDescent="0.25">
      <c r="A164" s="45"/>
      <c r="B164" s="45"/>
      <c r="C164" s="45"/>
      <c r="D164" s="45"/>
      <c r="E164" s="45"/>
      <c r="F164" s="78"/>
      <c r="G164" s="78"/>
      <c r="H164" s="78"/>
      <c r="I164" s="47"/>
      <c r="J164" s="48"/>
      <c r="K164" s="48"/>
      <c r="L164" s="49"/>
      <c r="M164" s="45"/>
      <c r="N164" s="45"/>
    </row>
    <row r="165" spans="1:14" x14ac:dyDescent="0.25">
      <c r="A165" s="45"/>
      <c r="B165" s="45"/>
      <c r="C165" s="45"/>
      <c r="D165" s="45"/>
      <c r="E165" s="45"/>
      <c r="F165" s="78"/>
      <c r="G165" s="78"/>
      <c r="H165" s="78"/>
      <c r="I165" s="47"/>
      <c r="J165" s="48"/>
      <c r="K165" s="48"/>
      <c r="L165" s="49"/>
      <c r="M165" s="45"/>
      <c r="N165" s="45"/>
    </row>
    <row r="166" spans="1:14" x14ac:dyDescent="0.25">
      <c r="A166" s="45"/>
      <c r="B166" s="45"/>
      <c r="C166" s="45"/>
      <c r="D166" s="45"/>
      <c r="E166" s="45"/>
      <c r="F166" s="78"/>
      <c r="G166" s="78"/>
      <c r="H166" s="78"/>
      <c r="I166" s="47"/>
      <c r="J166" s="48"/>
      <c r="K166" s="48"/>
      <c r="L166" s="49"/>
      <c r="M166" s="45"/>
      <c r="N166" s="45"/>
    </row>
    <row r="167" spans="1:14" x14ac:dyDescent="0.25">
      <c r="A167" s="45"/>
      <c r="B167" s="45"/>
      <c r="C167" s="45"/>
      <c r="D167" s="45"/>
      <c r="E167" s="45"/>
      <c r="F167" s="78"/>
      <c r="G167" s="78"/>
      <c r="H167" s="78"/>
      <c r="I167" s="47"/>
      <c r="J167" s="48"/>
      <c r="K167" s="48"/>
      <c r="L167" s="49"/>
      <c r="M167" s="45"/>
      <c r="N167" s="45"/>
    </row>
    <row r="168" spans="1:14" x14ac:dyDescent="0.25">
      <c r="A168" s="45"/>
      <c r="B168" s="45"/>
      <c r="C168" s="45"/>
      <c r="D168" s="45"/>
      <c r="E168" s="45"/>
      <c r="F168" s="78"/>
      <c r="G168" s="78"/>
      <c r="H168" s="78"/>
      <c r="I168" s="47"/>
      <c r="J168" s="48"/>
      <c r="K168" s="48"/>
      <c r="L168" s="49"/>
      <c r="M168" s="45"/>
      <c r="N168" s="45"/>
    </row>
    <row r="169" spans="1:14" x14ac:dyDescent="0.25">
      <c r="A169" s="45"/>
      <c r="B169" s="45"/>
      <c r="C169" s="45"/>
      <c r="D169" s="45"/>
      <c r="E169" s="45"/>
      <c r="F169" s="78"/>
      <c r="G169" s="78"/>
      <c r="H169" s="78"/>
      <c r="I169" s="47"/>
      <c r="J169" s="48"/>
      <c r="K169" s="48"/>
      <c r="L169" s="49"/>
      <c r="M169" s="45"/>
      <c r="N169" s="45"/>
    </row>
    <row r="170" spans="1:14" x14ac:dyDescent="0.25">
      <c r="A170" s="45"/>
      <c r="B170" s="45"/>
      <c r="C170" s="45"/>
      <c r="D170" s="45"/>
      <c r="E170" s="45"/>
      <c r="F170" s="78"/>
      <c r="G170" s="78"/>
      <c r="H170" s="78"/>
      <c r="I170" s="47"/>
      <c r="J170" s="48"/>
      <c r="K170" s="48"/>
      <c r="L170" s="49"/>
      <c r="M170" s="45"/>
      <c r="N170" s="45"/>
    </row>
    <row r="171" spans="1:14" x14ac:dyDescent="0.25">
      <c r="A171" s="45"/>
      <c r="B171" s="45"/>
      <c r="C171" s="45"/>
      <c r="D171" s="45"/>
      <c r="E171" s="45"/>
      <c r="F171" s="78"/>
      <c r="G171" s="78"/>
      <c r="H171" s="78"/>
      <c r="I171" s="47"/>
      <c r="J171" s="48"/>
      <c r="K171" s="48"/>
      <c r="L171" s="49"/>
      <c r="M171" s="45"/>
      <c r="N171" s="45"/>
    </row>
    <row r="172" spans="1:14" x14ac:dyDescent="0.25">
      <c r="A172" s="45"/>
      <c r="B172" s="45"/>
      <c r="C172" s="45"/>
      <c r="D172" s="45"/>
      <c r="E172" s="45"/>
      <c r="F172" s="78"/>
      <c r="G172" s="78"/>
      <c r="H172" s="78"/>
      <c r="I172" s="47"/>
      <c r="J172" s="48"/>
      <c r="K172" s="48"/>
      <c r="L172" s="49"/>
      <c r="M172" s="45"/>
      <c r="N172" s="45"/>
    </row>
    <row r="173" spans="1:14" x14ac:dyDescent="0.25">
      <c r="A173" s="45"/>
      <c r="B173" s="45"/>
      <c r="C173" s="45"/>
      <c r="D173" s="45"/>
      <c r="E173" s="45"/>
      <c r="F173" s="78"/>
      <c r="G173" s="78"/>
      <c r="H173" s="78"/>
      <c r="I173" s="47"/>
      <c r="J173" s="48"/>
      <c r="K173" s="48"/>
      <c r="L173" s="49"/>
      <c r="M173" s="45"/>
      <c r="N173" s="45"/>
    </row>
    <row r="174" spans="1:14" x14ac:dyDescent="0.25">
      <c r="A174" s="45"/>
      <c r="B174" s="45"/>
      <c r="C174" s="45"/>
      <c r="D174" s="45"/>
      <c r="E174" s="45"/>
      <c r="F174" s="78"/>
      <c r="G174" s="78"/>
      <c r="H174" s="78"/>
      <c r="I174" s="47"/>
      <c r="J174" s="48"/>
      <c r="K174" s="48"/>
      <c r="L174" s="49"/>
      <c r="M174" s="45"/>
      <c r="N174" s="45"/>
    </row>
    <row r="175" spans="1:14" x14ac:dyDescent="0.25">
      <c r="A175" s="45"/>
      <c r="B175" s="45"/>
      <c r="C175" s="45"/>
      <c r="D175" s="45"/>
      <c r="E175" s="45"/>
      <c r="F175" s="78"/>
      <c r="G175" s="78"/>
      <c r="H175" s="78"/>
      <c r="I175" s="47"/>
      <c r="J175" s="48"/>
      <c r="K175" s="48"/>
      <c r="L175" s="49"/>
      <c r="M175" s="45"/>
      <c r="N175" s="45"/>
    </row>
    <row r="176" spans="1:14" x14ac:dyDescent="0.25">
      <c r="A176" s="45"/>
      <c r="B176" s="45"/>
      <c r="C176" s="45"/>
      <c r="D176" s="45"/>
      <c r="E176" s="45"/>
      <c r="F176" s="78"/>
      <c r="G176" s="78"/>
      <c r="H176" s="78"/>
      <c r="I176" s="47"/>
      <c r="J176" s="48"/>
      <c r="K176" s="48"/>
      <c r="L176" s="49"/>
      <c r="M176" s="45"/>
      <c r="N176" s="45"/>
    </row>
    <row r="177" spans="1:14" x14ac:dyDescent="0.25">
      <c r="A177" s="45"/>
      <c r="B177" s="45"/>
      <c r="C177" s="45"/>
      <c r="D177" s="45"/>
      <c r="E177" s="45"/>
      <c r="F177" s="78"/>
      <c r="G177" s="78"/>
      <c r="H177" s="78"/>
      <c r="I177" s="47"/>
      <c r="J177" s="48"/>
      <c r="K177" s="48"/>
      <c r="L177" s="49"/>
      <c r="M177" s="45"/>
      <c r="N177" s="45"/>
    </row>
    <row r="178" spans="1:14" x14ac:dyDescent="0.25">
      <c r="A178" s="45"/>
      <c r="B178" s="45"/>
      <c r="C178" s="45"/>
      <c r="D178" s="45"/>
      <c r="E178" s="45"/>
      <c r="F178" s="78"/>
      <c r="G178" s="78"/>
      <c r="H178" s="78"/>
      <c r="I178" s="47"/>
      <c r="J178" s="48"/>
      <c r="K178" s="48"/>
      <c r="L178" s="49"/>
      <c r="M178" s="45"/>
      <c r="N178" s="45"/>
    </row>
    <row r="179" spans="1:14" x14ac:dyDescent="0.25">
      <c r="A179" s="45"/>
      <c r="B179" s="45"/>
      <c r="C179" s="45"/>
      <c r="D179" s="45"/>
      <c r="E179" s="45"/>
      <c r="F179" s="78"/>
      <c r="G179" s="78"/>
      <c r="H179" s="78"/>
      <c r="I179" s="47"/>
      <c r="J179" s="48"/>
      <c r="K179" s="48"/>
      <c r="L179" s="49"/>
      <c r="M179" s="45"/>
      <c r="N179" s="45"/>
    </row>
    <row r="180" spans="1:14" x14ac:dyDescent="0.25">
      <c r="A180" s="45"/>
      <c r="B180" s="45"/>
      <c r="C180" s="45"/>
      <c r="D180" s="45"/>
      <c r="E180" s="45"/>
      <c r="F180" s="78"/>
      <c r="G180" s="78"/>
      <c r="H180" s="78"/>
      <c r="I180" s="47"/>
      <c r="J180" s="48"/>
      <c r="K180" s="48"/>
      <c r="L180" s="49"/>
      <c r="M180" s="45"/>
      <c r="N180" s="45"/>
    </row>
    <row r="181" spans="1:14" x14ac:dyDescent="0.25">
      <c r="A181" s="45"/>
      <c r="B181" s="45"/>
      <c r="C181" s="45"/>
      <c r="D181" s="45"/>
      <c r="E181" s="45"/>
      <c r="F181" s="78"/>
      <c r="G181" s="78"/>
      <c r="H181" s="78"/>
      <c r="I181" s="47"/>
      <c r="J181" s="48"/>
      <c r="K181" s="48"/>
      <c r="L181" s="49"/>
      <c r="M181" s="45"/>
      <c r="N181" s="45"/>
    </row>
    <row r="182" spans="1:14" x14ac:dyDescent="0.25">
      <c r="A182" s="45"/>
      <c r="B182" s="45"/>
      <c r="C182" s="45"/>
      <c r="D182" s="45"/>
      <c r="E182" s="45"/>
      <c r="F182" s="78"/>
      <c r="G182" s="78"/>
      <c r="H182" s="78"/>
      <c r="I182" s="47"/>
      <c r="J182" s="48"/>
      <c r="K182" s="48"/>
      <c r="L182" s="49"/>
      <c r="M182" s="45"/>
      <c r="N182" s="45"/>
    </row>
    <row r="183" spans="1:14" x14ac:dyDescent="0.25">
      <c r="A183" s="45"/>
      <c r="B183" s="45"/>
      <c r="C183" s="45"/>
      <c r="D183" s="45"/>
      <c r="E183" s="45"/>
      <c r="F183" s="78"/>
      <c r="G183" s="78"/>
      <c r="H183" s="78"/>
      <c r="I183" s="47"/>
      <c r="J183" s="48"/>
      <c r="K183" s="48"/>
      <c r="L183" s="49"/>
      <c r="M183" s="45"/>
      <c r="N183" s="45"/>
    </row>
    <row r="184" spans="1:14" x14ac:dyDescent="0.25">
      <c r="A184" s="45"/>
      <c r="B184" s="45"/>
      <c r="C184" s="45"/>
      <c r="D184" s="45"/>
      <c r="E184" s="45"/>
      <c r="F184" s="78"/>
      <c r="G184" s="78"/>
      <c r="H184" s="78"/>
      <c r="I184" s="47"/>
      <c r="J184" s="48"/>
      <c r="K184" s="48"/>
      <c r="L184" s="49"/>
      <c r="M184" s="45"/>
      <c r="N184" s="45"/>
    </row>
    <row r="185" spans="1:14" x14ac:dyDescent="0.25">
      <c r="A185" s="45"/>
      <c r="B185" s="45"/>
      <c r="C185" s="45"/>
      <c r="D185" s="45"/>
      <c r="E185" s="45"/>
      <c r="F185" s="78"/>
      <c r="G185" s="78"/>
      <c r="H185" s="78"/>
      <c r="I185" s="47"/>
      <c r="J185" s="48"/>
      <c r="K185" s="48"/>
      <c r="L185" s="49"/>
      <c r="M185" s="45"/>
      <c r="N185" s="45"/>
    </row>
    <row r="186" spans="1:14" x14ac:dyDescent="0.25">
      <c r="A186" s="45"/>
      <c r="B186" s="45"/>
      <c r="C186" s="45"/>
      <c r="D186" s="45"/>
      <c r="E186" s="45"/>
      <c r="F186" s="78"/>
      <c r="G186" s="78"/>
      <c r="H186" s="78"/>
      <c r="I186" s="47"/>
      <c r="J186" s="48"/>
      <c r="K186" s="48"/>
      <c r="L186" s="49"/>
      <c r="M186" s="45"/>
      <c r="N186" s="45"/>
    </row>
    <row r="187" spans="1:14" x14ac:dyDescent="0.25">
      <c r="A187" s="45"/>
      <c r="B187" s="45"/>
      <c r="C187" s="45"/>
      <c r="D187" s="45"/>
      <c r="E187" s="45"/>
      <c r="F187" s="78"/>
      <c r="G187" s="78"/>
      <c r="H187" s="78"/>
      <c r="I187" s="47"/>
      <c r="J187" s="48"/>
      <c r="K187" s="48"/>
      <c r="L187" s="49"/>
      <c r="M187" s="45"/>
      <c r="N187" s="45"/>
    </row>
    <row r="188" spans="1:14" x14ac:dyDescent="0.25">
      <c r="A188" s="45"/>
      <c r="B188" s="45"/>
      <c r="C188" s="45"/>
      <c r="D188" s="45"/>
      <c r="E188" s="45"/>
      <c r="F188" s="78"/>
      <c r="G188" s="78"/>
      <c r="H188" s="78"/>
      <c r="I188" s="47"/>
      <c r="J188" s="48"/>
      <c r="K188" s="48"/>
      <c r="L188" s="49"/>
      <c r="M188" s="45"/>
      <c r="N188" s="45"/>
    </row>
    <row r="189" spans="1:14" x14ac:dyDescent="0.25">
      <c r="A189" s="45"/>
      <c r="B189" s="45"/>
      <c r="C189" s="45"/>
      <c r="D189" s="45"/>
      <c r="E189" s="45"/>
      <c r="F189" s="78"/>
      <c r="G189" s="78"/>
      <c r="H189" s="78"/>
      <c r="I189" s="47"/>
      <c r="J189" s="48"/>
      <c r="K189" s="48"/>
      <c r="L189" s="49"/>
      <c r="M189" s="45"/>
      <c r="N189" s="45"/>
    </row>
    <row r="190" spans="1:14" x14ac:dyDescent="0.25">
      <c r="A190" s="45"/>
      <c r="B190" s="45"/>
      <c r="C190" s="45"/>
      <c r="D190" s="45"/>
      <c r="E190" s="45"/>
      <c r="F190" s="78"/>
      <c r="G190" s="78"/>
      <c r="H190" s="78"/>
      <c r="I190" s="47"/>
      <c r="J190" s="48"/>
      <c r="K190" s="48"/>
      <c r="L190" s="49"/>
      <c r="M190" s="45"/>
      <c r="N190" s="45"/>
    </row>
    <row r="191" spans="1:14" x14ac:dyDescent="0.25">
      <c r="A191" s="45"/>
      <c r="B191" s="45"/>
      <c r="C191" s="45"/>
      <c r="D191" s="45"/>
      <c r="E191" s="45"/>
      <c r="F191" s="78"/>
      <c r="G191" s="78"/>
      <c r="H191" s="78"/>
      <c r="I191" s="47"/>
      <c r="J191" s="48"/>
      <c r="K191" s="48"/>
      <c r="L191" s="49"/>
      <c r="M191" s="45"/>
      <c r="N191" s="45"/>
    </row>
    <row r="192" spans="1:14" x14ac:dyDescent="0.25">
      <c r="A192" s="45"/>
      <c r="B192" s="45"/>
      <c r="C192" s="45"/>
      <c r="D192" s="45"/>
      <c r="E192" s="45"/>
      <c r="F192" s="78"/>
      <c r="G192" s="78"/>
      <c r="H192" s="78"/>
      <c r="I192" s="47"/>
      <c r="J192" s="48"/>
      <c r="K192" s="48"/>
      <c r="L192" s="49"/>
      <c r="M192" s="45"/>
      <c r="N192" s="45"/>
    </row>
    <row r="193" spans="1:14" x14ac:dyDescent="0.25">
      <c r="A193" s="45"/>
      <c r="B193" s="45"/>
      <c r="C193" s="45"/>
      <c r="D193" s="45"/>
      <c r="E193" s="45"/>
      <c r="F193" s="78"/>
      <c r="G193" s="78"/>
      <c r="H193" s="78"/>
      <c r="I193" s="47"/>
      <c r="J193" s="48"/>
      <c r="K193" s="48"/>
      <c r="L193" s="49"/>
      <c r="M193" s="45"/>
      <c r="N193" s="45"/>
    </row>
    <row r="194" spans="1:14" x14ac:dyDescent="0.25">
      <c r="A194" s="45"/>
      <c r="B194" s="45"/>
      <c r="C194" s="45"/>
      <c r="D194" s="45"/>
      <c r="E194" s="45"/>
      <c r="F194" s="78"/>
      <c r="G194" s="78"/>
      <c r="H194" s="78"/>
      <c r="I194" s="47"/>
      <c r="J194" s="48"/>
      <c r="K194" s="48"/>
      <c r="L194" s="49"/>
      <c r="M194" s="45"/>
      <c r="N194" s="45"/>
    </row>
    <row r="195" spans="1:14" x14ac:dyDescent="0.25">
      <c r="A195" s="45"/>
      <c r="B195" s="45"/>
      <c r="C195" s="45"/>
      <c r="D195" s="45"/>
      <c r="E195" s="45"/>
      <c r="F195" s="78"/>
      <c r="G195" s="78"/>
      <c r="H195" s="78"/>
      <c r="I195" s="47"/>
      <c r="J195" s="48"/>
      <c r="K195" s="48"/>
      <c r="L195" s="49"/>
      <c r="M195" s="45"/>
      <c r="N195" s="45"/>
    </row>
    <row r="196" spans="1:14" x14ac:dyDescent="0.25">
      <c r="A196" s="45"/>
      <c r="B196" s="45"/>
      <c r="C196" s="45"/>
      <c r="D196" s="45"/>
      <c r="E196" s="45"/>
      <c r="F196" s="78"/>
      <c r="G196" s="78"/>
      <c r="H196" s="78"/>
      <c r="I196" s="47"/>
      <c r="J196" s="48"/>
      <c r="K196" s="48"/>
      <c r="L196" s="49"/>
      <c r="M196" s="45"/>
      <c r="N196" s="45"/>
    </row>
    <row r="197" spans="1:14" x14ac:dyDescent="0.25">
      <c r="A197" s="45"/>
      <c r="B197" s="45"/>
      <c r="C197" s="45"/>
      <c r="D197" s="45"/>
      <c r="E197" s="45"/>
      <c r="F197" s="78"/>
      <c r="G197" s="78"/>
      <c r="H197" s="78"/>
      <c r="I197" s="47"/>
      <c r="J197" s="48"/>
      <c r="K197" s="48"/>
      <c r="L197" s="49"/>
      <c r="M197" s="45"/>
      <c r="N197" s="45"/>
    </row>
    <row r="198" spans="1:14" x14ac:dyDescent="0.25">
      <c r="A198" s="45"/>
      <c r="B198" s="45"/>
      <c r="C198" s="45"/>
      <c r="D198" s="45"/>
      <c r="E198" s="45"/>
      <c r="F198" s="78"/>
      <c r="G198" s="78"/>
      <c r="H198" s="78"/>
      <c r="I198" s="47"/>
      <c r="J198" s="48"/>
      <c r="K198" s="48"/>
      <c r="L198" s="49"/>
      <c r="M198" s="45"/>
      <c r="N198" s="45"/>
    </row>
    <row r="199" spans="1:14" x14ac:dyDescent="0.25">
      <c r="A199" s="45"/>
      <c r="B199" s="45"/>
      <c r="C199" s="45"/>
      <c r="D199" s="45"/>
      <c r="E199" s="45"/>
      <c r="F199" s="78"/>
      <c r="G199" s="78"/>
      <c r="H199" s="78"/>
      <c r="I199" s="47"/>
      <c r="J199" s="48"/>
      <c r="K199" s="48"/>
      <c r="L199" s="49"/>
      <c r="M199" s="45"/>
      <c r="N199" s="45"/>
    </row>
    <row r="200" spans="1:14" x14ac:dyDescent="0.25">
      <c r="A200" s="45"/>
      <c r="B200" s="45"/>
      <c r="C200" s="45"/>
      <c r="D200" s="45"/>
      <c r="E200" s="45"/>
      <c r="F200" s="78"/>
      <c r="G200" s="78"/>
      <c r="H200" s="78"/>
      <c r="I200" s="47"/>
      <c r="J200" s="48"/>
      <c r="K200" s="48"/>
      <c r="L200" s="49"/>
      <c r="M200" s="45"/>
      <c r="N200" s="45"/>
    </row>
    <row r="201" spans="1:14" x14ac:dyDescent="0.25">
      <c r="A201" s="45"/>
      <c r="B201" s="45"/>
      <c r="C201" s="45"/>
      <c r="D201" s="45"/>
      <c r="E201" s="45"/>
      <c r="F201" s="78"/>
      <c r="G201" s="78"/>
      <c r="H201" s="78"/>
      <c r="I201" s="47"/>
      <c r="J201" s="48"/>
      <c r="K201" s="48"/>
      <c r="L201" s="49"/>
      <c r="M201" s="45"/>
      <c r="N201" s="45"/>
    </row>
    <row r="202" spans="1:14" x14ac:dyDescent="0.25">
      <c r="A202" s="45"/>
      <c r="B202" s="45"/>
      <c r="C202" s="45"/>
      <c r="D202" s="45"/>
      <c r="E202" s="45"/>
      <c r="F202" s="78"/>
      <c r="G202" s="78"/>
      <c r="H202" s="78"/>
      <c r="I202" s="47"/>
      <c r="J202" s="48"/>
      <c r="K202" s="48"/>
      <c r="L202" s="49"/>
      <c r="M202" s="45"/>
      <c r="N202" s="45"/>
    </row>
    <row r="203" spans="1:14" x14ac:dyDescent="0.25">
      <c r="A203" s="45"/>
      <c r="B203" s="45"/>
      <c r="C203" s="45"/>
      <c r="D203" s="45"/>
      <c r="E203" s="45"/>
      <c r="F203" s="78"/>
      <c r="G203" s="78"/>
      <c r="H203" s="78"/>
      <c r="I203" s="47"/>
      <c r="J203" s="48"/>
      <c r="K203" s="48"/>
      <c r="L203" s="49"/>
      <c r="M203" s="45"/>
      <c r="N203" s="45"/>
    </row>
    <row r="204" spans="1:14" x14ac:dyDescent="0.25">
      <c r="A204" s="45"/>
      <c r="B204" s="45"/>
      <c r="C204" s="45"/>
      <c r="D204" s="45"/>
      <c r="E204" s="45"/>
      <c r="F204" s="78"/>
      <c r="G204" s="78"/>
      <c r="H204" s="78"/>
      <c r="I204" s="47"/>
      <c r="J204" s="48"/>
      <c r="K204" s="48"/>
      <c r="L204" s="49"/>
      <c r="M204" s="45"/>
      <c r="N204" s="45"/>
    </row>
    <row r="205" spans="1:14" x14ac:dyDescent="0.25">
      <c r="A205" s="45"/>
      <c r="B205" s="45"/>
      <c r="C205" s="45"/>
      <c r="D205" s="45"/>
      <c r="E205" s="45"/>
      <c r="F205" s="78"/>
      <c r="G205" s="78"/>
      <c r="H205" s="78"/>
      <c r="I205" s="47"/>
      <c r="J205" s="48"/>
      <c r="K205" s="48"/>
      <c r="L205" s="49"/>
      <c r="M205" s="45"/>
      <c r="N205" s="45"/>
    </row>
    <row r="206" spans="1:14" x14ac:dyDescent="0.25">
      <c r="A206" s="45"/>
      <c r="B206" s="45"/>
      <c r="C206" s="45"/>
      <c r="D206" s="45"/>
      <c r="E206" s="45"/>
      <c r="F206" s="78"/>
      <c r="G206" s="78"/>
      <c r="H206" s="78"/>
      <c r="I206" s="47"/>
      <c r="J206" s="48"/>
      <c r="K206" s="48"/>
      <c r="L206" s="49"/>
      <c r="M206" s="45"/>
      <c r="N206" s="45"/>
    </row>
    <row r="207" spans="1:14" x14ac:dyDescent="0.25">
      <c r="A207" s="45"/>
      <c r="B207" s="45"/>
      <c r="C207" s="45"/>
      <c r="D207" s="45"/>
      <c r="E207" s="45"/>
      <c r="F207" s="78"/>
      <c r="G207" s="78"/>
      <c r="H207" s="78"/>
      <c r="I207" s="47"/>
      <c r="J207" s="48"/>
      <c r="K207" s="48"/>
      <c r="L207" s="49"/>
      <c r="M207" s="45"/>
      <c r="N207" s="45"/>
    </row>
    <row r="208" spans="1:14" x14ac:dyDescent="0.25">
      <c r="A208" s="45"/>
      <c r="B208" s="45"/>
      <c r="C208" s="45"/>
      <c r="D208" s="45"/>
      <c r="E208" s="45"/>
      <c r="F208" s="78"/>
      <c r="G208" s="78"/>
      <c r="H208" s="78"/>
      <c r="I208" s="47"/>
      <c r="J208" s="48"/>
      <c r="K208" s="48"/>
      <c r="L208" s="49"/>
      <c r="M208" s="45"/>
      <c r="N208" s="45"/>
    </row>
    <row r="209" spans="1:14" x14ac:dyDescent="0.25">
      <c r="A209" s="45"/>
      <c r="B209" s="45"/>
      <c r="C209" s="45"/>
      <c r="D209" s="45"/>
      <c r="E209" s="45"/>
      <c r="F209" s="78"/>
      <c r="G209" s="78"/>
      <c r="H209" s="78"/>
      <c r="I209" s="47"/>
      <c r="J209" s="48"/>
      <c r="K209" s="48"/>
      <c r="L209" s="49"/>
      <c r="M209" s="45"/>
      <c r="N209" s="45"/>
    </row>
    <row r="210" spans="1:14" x14ac:dyDescent="0.25">
      <c r="A210" s="45"/>
      <c r="B210" s="45"/>
      <c r="C210" s="45"/>
      <c r="D210" s="45"/>
      <c r="E210" s="45"/>
      <c r="F210" s="78"/>
      <c r="G210" s="78"/>
      <c r="H210" s="78"/>
      <c r="I210" s="47"/>
      <c r="J210" s="48"/>
      <c r="K210" s="48"/>
      <c r="L210" s="49"/>
      <c r="M210" s="45"/>
      <c r="N210" s="45"/>
    </row>
    <row r="211" spans="1:14" x14ac:dyDescent="0.25">
      <c r="A211" s="45"/>
      <c r="B211" s="45"/>
      <c r="C211" s="45"/>
      <c r="D211" s="45"/>
      <c r="E211" s="45"/>
      <c r="F211" s="78"/>
      <c r="G211" s="78"/>
      <c r="H211" s="78"/>
      <c r="I211" s="47"/>
      <c r="J211" s="48"/>
      <c r="K211" s="48"/>
      <c r="L211" s="49"/>
      <c r="M211" s="45"/>
      <c r="N211" s="45"/>
    </row>
    <row r="212" spans="1:14" x14ac:dyDescent="0.25">
      <c r="A212" s="45"/>
      <c r="B212" s="45"/>
      <c r="C212" s="45"/>
      <c r="D212" s="45"/>
      <c r="E212" s="45"/>
      <c r="F212" s="78"/>
      <c r="G212" s="78"/>
      <c r="H212" s="78"/>
      <c r="I212" s="47"/>
      <c r="J212" s="48"/>
      <c r="K212" s="48"/>
      <c r="L212" s="49"/>
      <c r="M212" s="45"/>
      <c r="N212" s="45"/>
    </row>
    <row r="213" spans="1:14" x14ac:dyDescent="0.25">
      <c r="A213" s="45"/>
      <c r="B213" s="45"/>
      <c r="C213" s="45"/>
      <c r="D213" s="45"/>
      <c r="E213" s="45"/>
      <c r="F213" s="78"/>
      <c r="G213" s="78"/>
      <c r="H213" s="78"/>
      <c r="I213" s="47"/>
      <c r="J213" s="48"/>
      <c r="K213" s="48"/>
      <c r="L213" s="49"/>
      <c r="M213" s="45"/>
      <c r="N213" s="45"/>
    </row>
    <row r="214" spans="1:14" x14ac:dyDescent="0.25">
      <c r="A214" s="45"/>
      <c r="B214" s="45"/>
      <c r="C214" s="45"/>
      <c r="D214" s="45"/>
      <c r="E214" s="45"/>
      <c r="F214" s="78"/>
      <c r="G214" s="78"/>
      <c r="H214" s="78"/>
      <c r="I214" s="47"/>
      <c r="J214" s="48"/>
      <c r="K214" s="48"/>
      <c r="L214" s="49"/>
      <c r="M214" s="45"/>
      <c r="N214" s="45"/>
    </row>
    <row r="215" spans="1:14" x14ac:dyDescent="0.25">
      <c r="A215" s="45"/>
      <c r="B215" s="45"/>
      <c r="C215" s="45"/>
      <c r="D215" s="45"/>
      <c r="E215" s="45"/>
      <c r="F215" s="78"/>
      <c r="G215" s="78"/>
      <c r="H215" s="78"/>
      <c r="I215" s="47"/>
      <c r="J215" s="48"/>
      <c r="K215" s="48"/>
      <c r="L215" s="49"/>
      <c r="M215" s="45"/>
      <c r="N215" s="45"/>
    </row>
    <row r="216" spans="1:14" x14ac:dyDescent="0.25">
      <c r="A216" s="45"/>
      <c r="B216" s="45"/>
      <c r="C216" s="45"/>
      <c r="D216" s="45"/>
      <c r="E216" s="45"/>
      <c r="F216" s="78"/>
      <c r="G216" s="78"/>
      <c r="H216" s="78"/>
      <c r="I216" s="47"/>
      <c r="J216" s="48"/>
      <c r="K216" s="48"/>
      <c r="L216" s="49"/>
      <c r="M216" s="45"/>
      <c r="N216" s="45"/>
    </row>
    <row r="217" spans="1:14" x14ac:dyDescent="0.25">
      <c r="A217" s="45"/>
      <c r="B217" s="45"/>
      <c r="C217" s="45"/>
      <c r="D217" s="45"/>
      <c r="E217" s="45"/>
      <c r="F217" s="78"/>
      <c r="G217" s="78"/>
      <c r="H217" s="78"/>
      <c r="I217" s="47"/>
      <c r="J217" s="48"/>
      <c r="K217" s="48"/>
      <c r="L217" s="49"/>
      <c r="M217" s="45"/>
      <c r="N217" s="45"/>
    </row>
    <row r="218" spans="1:14" x14ac:dyDescent="0.25">
      <c r="A218" s="45"/>
      <c r="B218" s="45"/>
      <c r="C218" s="45"/>
      <c r="D218" s="45"/>
      <c r="E218" s="45"/>
      <c r="F218" s="78"/>
      <c r="G218" s="78"/>
      <c r="H218" s="78"/>
      <c r="I218" s="47"/>
      <c r="J218" s="48"/>
      <c r="K218" s="48"/>
      <c r="L218" s="49"/>
      <c r="M218" s="45"/>
      <c r="N218" s="45"/>
    </row>
    <row r="219" spans="1:14" x14ac:dyDescent="0.25">
      <c r="A219" s="45"/>
      <c r="B219" s="45"/>
      <c r="C219" s="45"/>
      <c r="D219" s="45"/>
      <c r="E219" s="45"/>
      <c r="F219" s="78"/>
      <c r="G219" s="78"/>
      <c r="H219" s="78"/>
      <c r="I219" s="47"/>
      <c r="J219" s="48"/>
      <c r="K219" s="48"/>
      <c r="L219" s="49"/>
      <c r="M219" s="45"/>
      <c r="N219" s="45"/>
    </row>
    <row r="220" spans="1:14" x14ac:dyDescent="0.25">
      <c r="A220" s="45"/>
      <c r="B220" s="45"/>
      <c r="C220" s="45"/>
      <c r="D220" s="45"/>
      <c r="E220" s="45"/>
      <c r="F220" s="78"/>
      <c r="G220" s="78"/>
      <c r="H220" s="78"/>
      <c r="I220" s="47"/>
      <c r="J220" s="48"/>
      <c r="K220" s="48"/>
      <c r="L220" s="49"/>
      <c r="M220" s="45"/>
      <c r="N220" s="45"/>
    </row>
    <row r="221" spans="1:14" x14ac:dyDescent="0.25">
      <c r="A221" s="45"/>
      <c r="B221" s="45"/>
      <c r="C221" s="45"/>
      <c r="D221" s="45"/>
      <c r="E221" s="45"/>
      <c r="F221" s="78"/>
      <c r="G221" s="78"/>
      <c r="H221" s="78"/>
      <c r="I221" s="47"/>
      <c r="J221" s="48"/>
      <c r="K221" s="48"/>
      <c r="L221" s="49"/>
      <c r="M221" s="45"/>
      <c r="N221" s="45"/>
    </row>
    <row r="222" spans="1:14" x14ac:dyDescent="0.25">
      <c r="A222" s="45"/>
      <c r="B222" s="45"/>
      <c r="C222" s="45"/>
      <c r="D222" s="45"/>
      <c r="E222" s="45"/>
      <c r="F222" s="78"/>
      <c r="G222" s="78"/>
      <c r="H222" s="78"/>
      <c r="I222" s="47"/>
      <c r="J222" s="48"/>
      <c r="K222" s="48"/>
      <c r="L222" s="49"/>
      <c r="M222" s="45"/>
      <c r="N222" s="45"/>
    </row>
    <row r="223" spans="1:14" x14ac:dyDescent="0.25">
      <c r="A223" s="45"/>
      <c r="B223" s="45"/>
      <c r="C223" s="45"/>
      <c r="D223" s="45"/>
      <c r="E223" s="45"/>
      <c r="F223" s="78"/>
      <c r="G223" s="78"/>
      <c r="H223" s="78"/>
      <c r="I223" s="47"/>
      <c r="J223" s="48"/>
      <c r="K223" s="48"/>
      <c r="L223" s="49"/>
      <c r="M223" s="45"/>
      <c r="N223" s="45"/>
    </row>
    <row r="224" spans="1:14" x14ac:dyDescent="0.25">
      <c r="A224" s="45"/>
      <c r="B224" s="45"/>
      <c r="C224" s="45"/>
      <c r="D224" s="45"/>
      <c r="E224" s="45"/>
      <c r="F224" s="78"/>
      <c r="G224" s="78"/>
      <c r="H224" s="78"/>
      <c r="I224" s="47"/>
      <c r="J224" s="48"/>
      <c r="K224" s="48"/>
      <c r="L224" s="49"/>
      <c r="M224" s="45"/>
      <c r="N224" s="45"/>
    </row>
    <row r="225" spans="1:14" x14ac:dyDescent="0.25">
      <c r="A225" s="45"/>
      <c r="B225" s="45"/>
      <c r="C225" s="45"/>
      <c r="D225" s="45"/>
      <c r="E225" s="45"/>
      <c r="F225" s="78"/>
      <c r="G225" s="78"/>
      <c r="H225" s="78"/>
      <c r="I225" s="47"/>
      <c r="J225" s="48"/>
      <c r="K225" s="48"/>
      <c r="L225" s="49"/>
      <c r="M225" s="45"/>
      <c r="N225" s="45"/>
    </row>
    <row r="226" spans="1:14" x14ac:dyDescent="0.25">
      <c r="A226" s="45"/>
      <c r="B226" s="45"/>
      <c r="C226" s="45"/>
      <c r="D226" s="45"/>
      <c r="E226" s="45"/>
      <c r="F226" s="78"/>
      <c r="G226" s="78"/>
      <c r="H226" s="78"/>
      <c r="I226" s="47"/>
      <c r="J226" s="48"/>
      <c r="K226" s="48"/>
      <c r="L226" s="49"/>
      <c r="M226" s="45"/>
      <c r="N226" s="45"/>
    </row>
    <row r="227" spans="1:14" x14ac:dyDescent="0.25">
      <c r="A227" s="45"/>
      <c r="B227" s="45"/>
      <c r="C227" s="45"/>
      <c r="D227" s="45"/>
      <c r="E227" s="45"/>
      <c r="F227" s="78"/>
      <c r="G227" s="78"/>
      <c r="H227" s="78"/>
      <c r="I227" s="47"/>
      <c r="J227" s="48"/>
      <c r="K227" s="48"/>
      <c r="L227" s="49"/>
      <c r="M227" s="45"/>
      <c r="N227" s="45"/>
    </row>
    <row r="228" spans="1:14" x14ac:dyDescent="0.25">
      <c r="A228" s="45"/>
      <c r="B228" s="45"/>
      <c r="C228" s="45"/>
      <c r="D228" s="45"/>
      <c r="E228" s="45"/>
      <c r="F228" s="78"/>
      <c r="G228" s="78"/>
      <c r="H228" s="78"/>
      <c r="I228" s="47"/>
      <c r="J228" s="48"/>
      <c r="K228" s="48"/>
      <c r="L228" s="49"/>
      <c r="M228" s="45"/>
      <c r="N228" s="45"/>
    </row>
    <row r="229" spans="1:14" x14ac:dyDescent="0.25">
      <c r="A229" s="45"/>
      <c r="B229" s="45"/>
      <c r="C229" s="45"/>
      <c r="D229" s="45"/>
      <c r="E229" s="45"/>
      <c r="F229" s="78"/>
      <c r="G229" s="78"/>
      <c r="H229" s="78"/>
      <c r="I229" s="47"/>
      <c r="J229" s="48"/>
      <c r="K229" s="48"/>
      <c r="L229" s="49"/>
      <c r="M229" s="45"/>
      <c r="N229" s="45"/>
    </row>
    <row r="230" spans="1:14" x14ac:dyDescent="0.25">
      <c r="A230" s="45"/>
      <c r="B230" s="45"/>
      <c r="C230" s="45"/>
      <c r="D230" s="45"/>
      <c r="E230" s="45"/>
      <c r="F230" s="78"/>
      <c r="G230" s="78"/>
      <c r="H230" s="78"/>
      <c r="I230" s="47"/>
      <c r="J230" s="48"/>
      <c r="K230" s="48"/>
      <c r="L230" s="49"/>
      <c r="M230" s="45"/>
      <c r="N230" s="45"/>
    </row>
    <row r="231" spans="1:14" x14ac:dyDescent="0.25">
      <c r="A231" s="45"/>
      <c r="B231" s="45"/>
      <c r="C231" s="45"/>
      <c r="D231" s="45"/>
      <c r="E231" s="45"/>
      <c r="F231" s="78"/>
      <c r="G231" s="78"/>
      <c r="H231" s="78"/>
      <c r="I231" s="47"/>
      <c r="J231" s="48"/>
      <c r="K231" s="48"/>
      <c r="L231" s="49"/>
      <c r="M231" s="45"/>
      <c r="N231" s="45"/>
    </row>
    <row r="232" spans="1:14" x14ac:dyDescent="0.25">
      <c r="A232" s="45"/>
      <c r="B232" s="45"/>
      <c r="C232" s="45"/>
      <c r="D232" s="45"/>
      <c r="E232" s="45"/>
      <c r="F232" s="78"/>
      <c r="G232" s="78"/>
      <c r="H232" s="78"/>
      <c r="I232" s="47"/>
      <c r="J232" s="48"/>
      <c r="K232" s="48"/>
      <c r="L232" s="49"/>
      <c r="M232" s="45"/>
      <c r="N232" s="45"/>
    </row>
    <row r="233" spans="1:14" x14ac:dyDescent="0.25">
      <c r="A233" s="45"/>
      <c r="B233" s="45"/>
      <c r="C233" s="45"/>
      <c r="D233" s="45"/>
      <c r="E233" s="45"/>
      <c r="F233" s="78"/>
      <c r="G233" s="78"/>
      <c r="H233" s="78"/>
      <c r="I233" s="47"/>
      <c r="J233" s="48"/>
      <c r="K233" s="48"/>
      <c r="L233" s="49"/>
      <c r="M233" s="45"/>
      <c r="N233" s="45"/>
    </row>
    <row r="234" spans="1:14" x14ac:dyDescent="0.25">
      <c r="A234" s="45"/>
      <c r="B234" s="45"/>
      <c r="C234" s="45"/>
      <c r="D234" s="45"/>
      <c r="E234" s="45"/>
      <c r="F234" s="78"/>
      <c r="G234" s="78"/>
      <c r="H234" s="78"/>
      <c r="I234" s="47"/>
      <c r="J234" s="48"/>
      <c r="K234" s="48"/>
      <c r="L234" s="49"/>
      <c r="M234" s="45"/>
      <c r="N234" s="45"/>
    </row>
    <row r="235" spans="1:14" x14ac:dyDescent="0.25">
      <c r="A235" s="45"/>
      <c r="B235" s="45"/>
      <c r="C235" s="45"/>
      <c r="D235" s="45"/>
      <c r="E235" s="45"/>
      <c r="F235" s="78"/>
      <c r="G235" s="78"/>
      <c r="H235" s="78"/>
      <c r="I235" s="47"/>
      <c r="J235" s="48"/>
      <c r="K235" s="48"/>
      <c r="L235" s="49"/>
      <c r="M235" s="45"/>
      <c r="N235" s="45"/>
    </row>
    <row r="236" spans="1:14" x14ac:dyDescent="0.25">
      <c r="A236" s="45"/>
      <c r="B236" s="45"/>
      <c r="C236" s="45"/>
      <c r="D236" s="45"/>
      <c r="E236" s="45"/>
      <c r="F236" s="78"/>
      <c r="G236" s="78"/>
      <c r="H236" s="78"/>
      <c r="I236" s="47"/>
      <c r="J236" s="48"/>
      <c r="K236" s="48"/>
      <c r="L236" s="49"/>
      <c r="M236" s="45"/>
      <c r="N236" s="45"/>
    </row>
    <row r="237" spans="1:14" x14ac:dyDescent="0.25">
      <c r="A237" s="45"/>
      <c r="B237" s="45"/>
      <c r="C237" s="45"/>
      <c r="D237" s="45"/>
      <c r="E237" s="45"/>
      <c r="F237" s="78"/>
      <c r="G237" s="78"/>
      <c r="H237" s="78"/>
      <c r="I237" s="47"/>
      <c r="J237" s="48"/>
      <c r="K237" s="48"/>
      <c r="L237" s="49"/>
      <c r="M237" s="45"/>
      <c r="N237" s="45"/>
    </row>
    <row r="238" spans="1:14" x14ac:dyDescent="0.25">
      <c r="A238" s="45"/>
      <c r="B238" s="45"/>
      <c r="C238" s="45"/>
      <c r="D238" s="45"/>
      <c r="E238" s="45"/>
      <c r="F238" s="78"/>
      <c r="G238" s="78"/>
      <c r="H238" s="78"/>
      <c r="I238" s="47"/>
      <c r="J238" s="48"/>
      <c r="K238" s="48"/>
      <c r="L238" s="49"/>
      <c r="M238" s="45"/>
      <c r="N238" s="45"/>
    </row>
    <row r="239" spans="1:14" x14ac:dyDescent="0.25">
      <c r="A239" s="45"/>
      <c r="B239" s="45"/>
      <c r="C239" s="45"/>
      <c r="D239" s="45"/>
      <c r="E239" s="45"/>
      <c r="F239" s="78"/>
      <c r="G239" s="78"/>
      <c r="H239" s="78"/>
      <c r="I239" s="47"/>
      <c r="J239" s="48"/>
      <c r="K239" s="48"/>
      <c r="L239" s="49"/>
      <c r="M239" s="45"/>
      <c r="N239" s="45"/>
    </row>
    <row r="240" spans="1:14" x14ac:dyDescent="0.25">
      <c r="A240" s="45"/>
      <c r="B240" s="45"/>
      <c r="C240" s="45"/>
      <c r="D240" s="45"/>
      <c r="E240" s="45"/>
      <c r="F240" s="78"/>
      <c r="G240" s="78"/>
      <c r="H240" s="78"/>
      <c r="I240" s="47"/>
      <c r="J240" s="48"/>
      <c r="K240" s="48"/>
      <c r="L240" s="49"/>
      <c r="M240" s="45"/>
      <c r="N240" s="45"/>
    </row>
    <row r="241" spans="1:14" x14ac:dyDescent="0.25">
      <c r="A241" s="45"/>
      <c r="B241" s="45"/>
      <c r="C241" s="45"/>
      <c r="D241" s="45"/>
      <c r="E241" s="45"/>
      <c r="F241" s="78"/>
      <c r="G241" s="78"/>
      <c r="H241" s="78"/>
      <c r="I241" s="47"/>
      <c r="J241" s="48"/>
      <c r="K241" s="48"/>
      <c r="L241" s="49"/>
      <c r="M241" s="45"/>
      <c r="N241" s="45"/>
    </row>
    <row r="242" spans="1:14" x14ac:dyDescent="0.25">
      <c r="A242" s="45"/>
      <c r="B242" s="45"/>
      <c r="C242" s="45"/>
      <c r="D242" s="45"/>
      <c r="E242" s="45"/>
      <c r="F242" s="78"/>
      <c r="G242" s="78"/>
      <c r="H242" s="78"/>
      <c r="I242" s="47"/>
      <c r="J242" s="48"/>
      <c r="K242" s="48"/>
      <c r="L242" s="49"/>
      <c r="M242" s="45"/>
      <c r="N242" s="45"/>
    </row>
    <row r="243" spans="1:14" x14ac:dyDescent="0.25">
      <c r="A243" s="45"/>
      <c r="B243" s="45"/>
      <c r="C243" s="45"/>
      <c r="D243" s="45"/>
      <c r="E243" s="45"/>
      <c r="F243" s="78"/>
      <c r="G243" s="78"/>
      <c r="H243" s="78"/>
      <c r="I243" s="47"/>
      <c r="J243" s="48"/>
      <c r="K243" s="48"/>
      <c r="L243" s="49"/>
      <c r="M243" s="45"/>
      <c r="N243" s="45"/>
    </row>
    <row r="244" spans="1:14" x14ac:dyDescent="0.25">
      <c r="A244" s="45"/>
      <c r="B244" s="45"/>
      <c r="C244" s="45"/>
      <c r="D244" s="45"/>
      <c r="E244" s="45"/>
      <c r="F244" s="78"/>
      <c r="G244" s="78"/>
      <c r="H244" s="78"/>
      <c r="I244" s="47"/>
      <c r="J244" s="48"/>
      <c r="K244" s="48"/>
      <c r="L244" s="49"/>
      <c r="M244" s="45"/>
      <c r="N244" s="45"/>
    </row>
    <row r="245" spans="1:14" x14ac:dyDescent="0.25">
      <c r="A245" s="45"/>
      <c r="B245" s="45"/>
      <c r="C245" s="45"/>
      <c r="D245" s="45"/>
      <c r="E245" s="45"/>
      <c r="F245" s="78"/>
      <c r="G245" s="78"/>
      <c r="H245" s="78"/>
      <c r="I245" s="47"/>
      <c r="J245" s="48"/>
      <c r="K245" s="48"/>
      <c r="L245" s="49"/>
      <c r="M245" s="45"/>
      <c r="N245" s="45"/>
    </row>
    <row r="246" spans="1:14" x14ac:dyDescent="0.25">
      <c r="A246" s="45"/>
      <c r="B246" s="45"/>
      <c r="C246" s="45"/>
      <c r="D246" s="45"/>
      <c r="E246" s="45"/>
      <c r="F246" s="78"/>
      <c r="G246" s="78"/>
      <c r="H246" s="78"/>
      <c r="I246" s="47"/>
      <c r="J246" s="48"/>
      <c r="K246" s="48"/>
      <c r="L246" s="49"/>
      <c r="M246" s="45"/>
      <c r="N246" s="45"/>
    </row>
    <row r="247" spans="1:14" x14ac:dyDescent="0.25">
      <c r="A247" s="45"/>
      <c r="B247" s="45"/>
      <c r="C247" s="45"/>
      <c r="D247" s="45"/>
      <c r="E247" s="45"/>
      <c r="F247" s="78"/>
      <c r="G247" s="78"/>
      <c r="H247" s="78"/>
      <c r="I247" s="47"/>
      <c r="J247" s="48"/>
      <c r="K247" s="48"/>
      <c r="L247" s="49"/>
      <c r="M247" s="45"/>
      <c r="N247" s="45"/>
    </row>
    <row r="248" spans="1:14" x14ac:dyDescent="0.25">
      <c r="A248" s="45"/>
      <c r="B248" s="45"/>
      <c r="C248" s="45"/>
      <c r="D248" s="45"/>
      <c r="E248" s="45"/>
      <c r="F248" s="78"/>
      <c r="G248" s="78"/>
      <c r="H248" s="78"/>
      <c r="I248" s="47"/>
      <c r="J248" s="48"/>
      <c r="K248" s="48"/>
      <c r="L248" s="49"/>
      <c r="M248" s="45"/>
      <c r="N248" s="45"/>
    </row>
    <row r="249" spans="1:14" x14ac:dyDescent="0.25">
      <c r="A249" s="45"/>
      <c r="B249" s="45"/>
      <c r="C249" s="45"/>
      <c r="D249" s="45"/>
      <c r="E249" s="45"/>
      <c r="F249" s="78"/>
      <c r="G249" s="78"/>
      <c r="H249" s="78"/>
      <c r="I249" s="47"/>
      <c r="J249" s="48"/>
      <c r="K249" s="48"/>
      <c r="L249" s="49"/>
      <c r="M249" s="45"/>
      <c r="N249" s="45"/>
    </row>
    <row r="250" spans="1:14" x14ac:dyDescent="0.25">
      <c r="A250" s="45"/>
      <c r="B250" s="45"/>
      <c r="C250" s="45"/>
      <c r="D250" s="45"/>
      <c r="E250" s="45"/>
      <c r="F250" s="78"/>
      <c r="G250" s="78"/>
      <c r="H250" s="78"/>
      <c r="I250" s="47"/>
      <c r="J250" s="48"/>
      <c r="K250" s="48"/>
      <c r="L250" s="49"/>
      <c r="M250" s="45"/>
      <c r="N250" s="45"/>
    </row>
  </sheetData>
  <sheetProtection formatRows="0" selectLockedCells="1"/>
  <dataConsolidate/>
  <mergeCells count="357">
    <mergeCell ref="G81:H81"/>
    <mergeCell ref="G97:H97"/>
    <mergeCell ref="G30:H30"/>
    <mergeCell ref="G40:H40"/>
    <mergeCell ref="G94:H94"/>
    <mergeCell ref="G93:H93"/>
    <mergeCell ref="G92:H92"/>
    <mergeCell ref="G91:H91"/>
    <mergeCell ref="G116:H116"/>
    <mergeCell ref="G115:H115"/>
    <mergeCell ref="G106:H106"/>
    <mergeCell ref="G105:H105"/>
    <mergeCell ref="G104:H104"/>
    <mergeCell ref="G103:H103"/>
    <mergeCell ref="G102:H102"/>
    <mergeCell ref="G101:H101"/>
    <mergeCell ref="G100:H100"/>
    <mergeCell ref="G99:H99"/>
    <mergeCell ref="G98:H98"/>
    <mergeCell ref="G72:H72"/>
    <mergeCell ref="G71:H71"/>
    <mergeCell ref="G70:H70"/>
    <mergeCell ref="G78:H78"/>
    <mergeCell ref="G90:H90"/>
    <mergeCell ref="G57:H57"/>
    <mergeCell ref="G56:H56"/>
    <mergeCell ref="A69:L69"/>
    <mergeCell ref="L71:L72"/>
    <mergeCell ref="G44:H44"/>
    <mergeCell ref="G61:H61"/>
    <mergeCell ref="G60:H60"/>
    <mergeCell ref="G67:H67"/>
    <mergeCell ref="G66:H66"/>
    <mergeCell ref="G65:H65"/>
    <mergeCell ref="G64:H64"/>
    <mergeCell ref="G63:H63"/>
    <mergeCell ref="G62:H62"/>
    <mergeCell ref="G48:H48"/>
    <mergeCell ref="G47:H47"/>
    <mergeCell ref="G46:H46"/>
    <mergeCell ref="G45:H45"/>
    <mergeCell ref="G55:H55"/>
    <mergeCell ref="G54:H54"/>
    <mergeCell ref="G53:H53"/>
    <mergeCell ref="G52:H52"/>
    <mergeCell ref="G51:H51"/>
    <mergeCell ref="I3:J3"/>
    <mergeCell ref="G16:H16"/>
    <mergeCell ref="G19:H19"/>
    <mergeCell ref="G18:H18"/>
    <mergeCell ref="G17:H17"/>
    <mergeCell ref="G29:H29"/>
    <mergeCell ref="G28:H28"/>
    <mergeCell ref="G27:H27"/>
    <mergeCell ref="G26:H26"/>
    <mergeCell ref="G25:H25"/>
    <mergeCell ref="G24:H24"/>
    <mergeCell ref="G23:H23"/>
    <mergeCell ref="G22:H22"/>
    <mergeCell ref="G21:H21"/>
    <mergeCell ref="G20:H20"/>
    <mergeCell ref="A10:B10"/>
    <mergeCell ref="A116:C116"/>
    <mergeCell ref="D97:F97"/>
    <mergeCell ref="D16:F16"/>
    <mergeCell ref="B27:B37"/>
    <mergeCell ref="D70:F70"/>
    <mergeCell ref="D27:F37"/>
    <mergeCell ref="B38:B41"/>
    <mergeCell ref="A38:A41"/>
    <mergeCell ref="A45:A48"/>
    <mergeCell ref="B45:B48"/>
    <mergeCell ref="D44:F44"/>
    <mergeCell ref="A49:A53"/>
    <mergeCell ref="B49:B53"/>
    <mergeCell ref="N58:N62"/>
    <mergeCell ref="D73:F73"/>
    <mergeCell ref="D81:F81"/>
    <mergeCell ref="B92:B94"/>
    <mergeCell ref="A82:A83"/>
    <mergeCell ref="B82:B83"/>
    <mergeCell ref="A81:B81"/>
    <mergeCell ref="A84:A85"/>
    <mergeCell ref="B84:B85"/>
    <mergeCell ref="G77:H77"/>
    <mergeCell ref="G76:H76"/>
    <mergeCell ref="G75:H75"/>
    <mergeCell ref="G74:H74"/>
    <mergeCell ref="G73:H73"/>
    <mergeCell ref="G59:H59"/>
    <mergeCell ref="G58:H58"/>
    <mergeCell ref="G89:H89"/>
    <mergeCell ref="G88:H88"/>
    <mergeCell ref="G87:H87"/>
    <mergeCell ref="G86:H86"/>
    <mergeCell ref="G85:H85"/>
    <mergeCell ref="G84:H84"/>
    <mergeCell ref="G83:H83"/>
    <mergeCell ref="G82:H82"/>
    <mergeCell ref="C1:F1"/>
    <mergeCell ref="A12:I12"/>
    <mergeCell ref="A63:A64"/>
    <mergeCell ref="B63:B64"/>
    <mergeCell ref="B65:B67"/>
    <mergeCell ref="A65:A67"/>
    <mergeCell ref="A77:A78"/>
    <mergeCell ref="A74:A76"/>
    <mergeCell ref="A71:A72"/>
    <mergeCell ref="A70:B70"/>
    <mergeCell ref="B71:B72"/>
    <mergeCell ref="B74:B76"/>
    <mergeCell ref="B77:B78"/>
    <mergeCell ref="D63:F64"/>
    <mergeCell ref="D65:F67"/>
    <mergeCell ref="I63:I64"/>
    <mergeCell ref="I65:I67"/>
    <mergeCell ref="A16:B16"/>
    <mergeCell ref="B17:B20"/>
    <mergeCell ref="A17:A20"/>
    <mergeCell ref="B21:B26"/>
    <mergeCell ref="A21:A26"/>
    <mergeCell ref="B54:B57"/>
    <mergeCell ref="A54:A57"/>
    <mergeCell ref="A1:B1"/>
    <mergeCell ref="B100:B101"/>
    <mergeCell ref="A100:A101"/>
    <mergeCell ref="A102:A106"/>
    <mergeCell ref="B102:B106"/>
    <mergeCell ref="A97:B97"/>
    <mergeCell ref="A98:A99"/>
    <mergeCell ref="B98:B99"/>
    <mergeCell ref="A86:A87"/>
    <mergeCell ref="B86:B87"/>
    <mergeCell ref="A88:A91"/>
    <mergeCell ref="B88:B91"/>
    <mergeCell ref="A92:A94"/>
    <mergeCell ref="A80:M80"/>
    <mergeCell ref="A44:B44"/>
    <mergeCell ref="A58:A62"/>
    <mergeCell ref="B58:B62"/>
    <mergeCell ref="D49:F53"/>
    <mergeCell ref="D54:F57"/>
    <mergeCell ref="D58:F62"/>
    <mergeCell ref="I58:I62"/>
    <mergeCell ref="I54:I57"/>
    <mergeCell ref="J54:J57"/>
    <mergeCell ref="K54:K57"/>
    <mergeCell ref="N21:N26"/>
    <mergeCell ref="N17:N20"/>
    <mergeCell ref="M27:M37"/>
    <mergeCell ref="M38:M41"/>
    <mergeCell ref="D38:F41"/>
    <mergeCell ref="O17:O20"/>
    <mergeCell ref="P17:P20"/>
    <mergeCell ref="N27:N37"/>
    <mergeCell ref="N38:N41"/>
    <mergeCell ref="P21:P26"/>
    <mergeCell ref="P27:P37"/>
    <mergeCell ref="P38:P41"/>
    <mergeCell ref="I27:I37"/>
    <mergeCell ref="J27:J37"/>
    <mergeCell ref="K27:K37"/>
    <mergeCell ref="L27:L37"/>
    <mergeCell ref="I38:I41"/>
    <mergeCell ref="J38:J41"/>
    <mergeCell ref="K38:K41"/>
    <mergeCell ref="L38:L41"/>
    <mergeCell ref="M17:M20"/>
    <mergeCell ref="M21:M26"/>
    <mergeCell ref="D17:F20"/>
    <mergeCell ref="I17:I20"/>
    <mergeCell ref="A13:L13"/>
    <mergeCell ref="A11:L11"/>
    <mergeCell ref="A43:L43"/>
    <mergeCell ref="D45:F48"/>
    <mergeCell ref="I45:I48"/>
    <mergeCell ref="J45:J48"/>
    <mergeCell ref="K45:K48"/>
    <mergeCell ref="L45:L48"/>
    <mergeCell ref="M45:M48"/>
    <mergeCell ref="L17:L20"/>
    <mergeCell ref="K17:K20"/>
    <mergeCell ref="J17:J20"/>
    <mergeCell ref="L21:L26"/>
    <mergeCell ref="K21:K26"/>
    <mergeCell ref="J21:J26"/>
    <mergeCell ref="I21:I26"/>
    <mergeCell ref="D21:F26"/>
    <mergeCell ref="A27:A37"/>
    <mergeCell ref="G41:H41"/>
    <mergeCell ref="G39:H39"/>
    <mergeCell ref="G38:H38"/>
    <mergeCell ref="G37:H37"/>
    <mergeCell ref="G36:H36"/>
    <mergeCell ref="G35:H35"/>
    <mergeCell ref="L65:L67"/>
    <mergeCell ref="J65:J67"/>
    <mergeCell ref="K65:K67"/>
    <mergeCell ref="M58:M62"/>
    <mergeCell ref="M63:M64"/>
    <mergeCell ref="M65:M67"/>
    <mergeCell ref="A115:E115"/>
    <mergeCell ref="B42:L42"/>
    <mergeCell ref="A15:L15"/>
    <mergeCell ref="M49:M53"/>
    <mergeCell ref="L49:L53"/>
    <mergeCell ref="K49:K53"/>
    <mergeCell ref="J49:J53"/>
    <mergeCell ref="I49:I53"/>
    <mergeCell ref="L54:L57"/>
    <mergeCell ref="M54:M57"/>
    <mergeCell ref="J58:J62"/>
    <mergeCell ref="K58:K62"/>
    <mergeCell ref="G50:H50"/>
    <mergeCell ref="G49:H49"/>
    <mergeCell ref="G34:H34"/>
    <mergeCell ref="G33:H33"/>
    <mergeCell ref="G32:H32"/>
    <mergeCell ref="G31:H31"/>
    <mergeCell ref="K82:K83"/>
    <mergeCell ref="L82:L83"/>
    <mergeCell ref="M82:M83"/>
    <mergeCell ref="J84:J85"/>
    <mergeCell ref="K84:K85"/>
    <mergeCell ref="L84:L85"/>
    <mergeCell ref="M84:M85"/>
    <mergeCell ref="N84:N85"/>
    <mergeCell ref="I84:I85"/>
    <mergeCell ref="D82:F83"/>
    <mergeCell ref="D84:F85"/>
    <mergeCell ref="D86:F87"/>
    <mergeCell ref="D88:F91"/>
    <mergeCell ref="D92:F94"/>
    <mergeCell ref="I92:I94"/>
    <mergeCell ref="J92:J94"/>
    <mergeCell ref="I82:I83"/>
    <mergeCell ref="J82:J83"/>
    <mergeCell ref="I86:I87"/>
    <mergeCell ref="J86:J87"/>
    <mergeCell ref="I98:I99"/>
    <mergeCell ref="J98:J99"/>
    <mergeCell ref="M86:M87"/>
    <mergeCell ref="I88:I91"/>
    <mergeCell ref="J88:J91"/>
    <mergeCell ref="K88:K91"/>
    <mergeCell ref="L88:L91"/>
    <mergeCell ref="M88:M91"/>
    <mergeCell ref="K92:K94"/>
    <mergeCell ref="L92:L94"/>
    <mergeCell ref="M92:M94"/>
    <mergeCell ref="K86:K87"/>
    <mergeCell ref="L86:L87"/>
    <mergeCell ref="B107:L107"/>
    <mergeCell ref="A108:L108"/>
    <mergeCell ref="A109:L114"/>
    <mergeCell ref="B79:L79"/>
    <mergeCell ref="B68:L68"/>
    <mergeCell ref="N100:N101"/>
    <mergeCell ref="M98:M99"/>
    <mergeCell ref="M100:M101"/>
    <mergeCell ref="M102:M106"/>
    <mergeCell ref="B95:L95"/>
    <mergeCell ref="A96:L96"/>
    <mergeCell ref="D98:F99"/>
    <mergeCell ref="D100:F101"/>
    <mergeCell ref="D102:F106"/>
    <mergeCell ref="I102:I106"/>
    <mergeCell ref="J102:J106"/>
    <mergeCell ref="K102:K106"/>
    <mergeCell ref="I100:I101"/>
    <mergeCell ref="J100:J101"/>
    <mergeCell ref="K100:K101"/>
    <mergeCell ref="L102:L106"/>
    <mergeCell ref="L100:L101"/>
    <mergeCell ref="L98:L99"/>
    <mergeCell ref="K98:K99"/>
    <mergeCell ref="P77:P78"/>
    <mergeCell ref="I9:J9"/>
    <mergeCell ref="G9:H9"/>
    <mergeCell ref="D71:F72"/>
    <mergeCell ref="D74:F76"/>
    <mergeCell ref="D77:F78"/>
    <mergeCell ref="K77:K78"/>
    <mergeCell ref="I77:I78"/>
    <mergeCell ref="J77:J78"/>
    <mergeCell ref="L77:L78"/>
    <mergeCell ref="N74:N76"/>
    <mergeCell ref="M71:M72"/>
    <mergeCell ref="K71:K72"/>
    <mergeCell ref="J71:J72"/>
    <mergeCell ref="I71:I72"/>
    <mergeCell ref="J74:J76"/>
    <mergeCell ref="I74:I76"/>
    <mergeCell ref="K74:K76"/>
    <mergeCell ref="L74:L76"/>
    <mergeCell ref="M74:M76"/>
    <mergeCell ref="J63:J64"/>
    <mergeCell ref="K63:K64"/>
    <mergeCell ref="L58:L62"/>
    <mergeCell ref="L63:L64"/>
    <mergeCell ref="P102:P106"/>
    <mergeCell ref="O21:O26"/>
    <mergeCell ref="O27:O37"/>
    <mergeCell ref="O38:O41"/>
    <mergeCell ref="O45:O48"/>
    <mergeCell ref="O49:O53"/>
    <mergeCell ref="O54:O57"/>
    <mergeCell ref="O58:O62"/>
    <mergeCell ref="O63:O64"/>
    <mergeCell ref="O65:O67"/>
    <mergeCell ref="O71:O72"/>
    <mergeCell ref="O74:O76"/>
    <mergeCell ref="O77:O78"/>
    <mergeCell ref="O82:O83"/>
    <mergeCell ref="O84:O85"/>
    <mergeCell ref="O86:O87"/>
    <mergeCell ref="P45:P48"/>
    <mergeCell ref="P49:P53"/>
    <mergeCell ref="P54:P57"/>
    <mergeCell ref="P58:P62"/>
    <mergeCell ref="P63:P64"/>
    <mergeCell ref="P65:P67"/>
    <mergeCell ref="P71:P72"/>
    <mergeCell ref="P74:P76"/>
    <mergeCell ref="Q17:Q20"/>
    <mergeCell ref="Q21:Q26"/>
    <mergeCell ref="Q38:Q41"/>
    <mergeCell ref="Q45:Q48"/>
    <mergeCell ref="Q49:Q53"/>
    <mergeCell ref="Q54:Q57"/>
    <mergeCell ref="Q58:Q62"/>
    <mergeCell ref="Q63:Q64"/>
    <mergeCell ref="Q65:Q67"/>
    <mergeCell ref="Q98:Q99"/>
    <mergeCell ref="Q100:Q101"/>
    <mergeCell ref="Q102:Q106"/>
    <mergeCell ref="Q27:Q37"/>
    <mergeCell ref="O88:O91"/>
    <mergeCell ref="O92:O94"/>
    <mergeCell ref="O98:O99"/>
    <mergeCell ref="O100:O101"/>
    <mergeCell ref="O102:O106"/>
    <mergeCell ref="Q71:Q72"/>
    <mergeCell ref="Q74:Q76"/>
    <mergeCell ref="Q77:Q78"/>
    <mergeCell ref="Q82:Q83"/>
    <mergeCell ref="Q84:Q85"/>
    <mergeCell ref="Q86:Q87"/>
    <mergeCell ref="Q88:Q91"/>
    <mergeCell ref="Q92:Q94"/>
    <mergeCell ref="P82:P83"/>
    <mergeCell ref="P84:P85"/>
    <mergeCell ref="P86:P87"/>
    <mergeCell ref="P88:P91"/>
    <mergeCell ref="P92:P94"/>
    <mergeCell ref="P98:P99"/>
    <mergeCell ref="P100:P101"/>
  </mergeCells>
  <conditionalFormatting sqref="I9:J9">
    <cfRule type="containsText" dxfId="1" priority="2" operator="containsText" text="Not Achieved">
      <formula>NOT(ISERROR(SEARCH("Not Achieved",I9)))</formula>
    </cfRule>
    <cfRule type="containsText" dxfId="0" priority="1" operator="containsText" text="Fully Implemented">
      <formula>NOT(ISERROR(SEARCH("Fully Implemented",I9)))</formula>
    </cfRule>
  </conditionalFormatting>
  <pageMargins left="0.7" right="0.7" top="0.75" bottom="0.75" header="0.3" footer="0.3"/>
  <pageSetup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304800</xdr:colOff>
                    <xdr:row>114</xdr:row>
                    <xdr:rowOff>47625</xdr:rowOff>
                  </from>
                  <to>
                    <xdr:col>5</xdr:col>
                    <xdr:colOff>1104900</xdr:colOff>
                    <xdr:row>114</xdr:row>
                    <xdr:rowOff>257175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1905000</xdr:colOff>
                    <xdr:row>114</xdr:row>
                    <xdr:rowOff>47625</xdr:rowOff>
                  </from>
                  <to>
                    <xdr:col>5</xdr:col>
                    <xdr:colOff>2705100</xdr:colOff>
                    <xdr:row>114</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E373E7AB-FE2E-46EF-A017-78CB08D4A2CC}">
          <x14:formula1>
            <xm:f>Sheet2!$I$1:$I$5</xm:f>
          </x14:formula1>
          <xm:sqref>N11</xm:sqref>
        </x14:dataValidation>
        <x14:dataValidation type="list" showInputMessage="1" showErrorMessage="1" xr:uid="{EC72E291-5A1C-4177-B4A1-B1B30B956137}">
          <x14:formula1>
            <xm:f>Sheet2!$I$1:$I$5</xm:f>
          </x14:formula1>
          <xm:sqref>J100 J92 J49 J17 J38 J65 J82 J102 J27 J54 J45 J63 J71 J73:J74 J84 J86 J88 J98 J77</xm:sqref>
        </x14:dataValidation>
        <x14:dataValidation type="list" showInputMessage="1" showErrorMessage="1" xr:uid="{07B647C2-F0EC-4A3C-A2E7-A3C5AB49BFE4}">
          <x14:formula1>
            <xm:f>Sheet2!$I$1:$I$4</xm:f>
          </x14:formula1>
          <xm:sqref>J21:J26 J58:J62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6CB23-397E-435B-B14C-87B01F9E5978}">
  <dimension ref="B1:M5"/>
  <sheetViews>
    <sheetView workbookViewId="0">
      <selection activeCell="Y18" sqref="Y18"/>
    </sheetView>
  </sheetViews>
  <sheetFormatPr defaultRowHeight="15" x14ac:dyDescent="0.25"/>
  <cols>
    <col min="13" max="13" width="13.42578125" customWidth="1"/>
  </cols>
  <sheetData>
    <row r="1" spans="2:13" x14ac:dyDescent="0.25">
      <c r="I1" t="str">
        <f>""</f>
        <v/>
      </c>
    </row>
    <row r="2" spans="2:13" x14ac:dyDescent="0.25">
      <c r="B2" t="s">
        <v>37</v>
      </c>
      <c r="F2" t="s">
        <v>37</v>
      </c>
      <c r="I2" t="s">
        <v>171</v>
      </c>
    </row>
    <row r="3" spans="2:13" x14ac:dyDescent="0.25">
      <c r="B3" t="s">
        <v>39</v>
      </c>
      <c r="F3" t="s">
        <v>39</v>
      </c>
      <c r="I3" t="s">
        <v>172</v>
      </c>
      <c r="M3" t="s">
        <v>171</v>
      </c>
    </row>
    <row r="4" spans="2:13" x14ac:dyDescent="0.25">
      <c r="B4" t="s">
        <v>38</v>
      </c>
      <c r="F4" t="s">
        <v>38</v>
      </c>
      <c r="I4" t="s">
        <v>173</v>
      </c>
      <c r="M4" t="s">
        <v>173</v>
      </c>
    </row>
    <row r="5" spans="2:13" x14ac:dyDescent="0.25">
      <c r="B5" t="s">
        <v>37</v>
      </c>
    </row>
  </sheetData>
  <dataValidations count="1">
    <dataValidation type="list" allowBlank="1" showInputMessage="1" showErrorMessage="1" sqref="B2:B5" xr:uid="{BF59C3E1-8E0C-4ED7-B043-4DDC1E27AC5F}">
      <formula1>$B$2:$B$5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7A27BDF-468D-42A7-AB77-211C56AFCB11}">
          <x14:formula1>
            <xm:f>Sheet1!$J$17:$J$38</xm:f>
          </x14:formula1>
          <xm:sqref>F2:F5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Technical Advisory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Buchan</dc:creator>
  <cp:lastModifiedBy>Ellen Bailey</cp:lastModifiedBy>
  <dcterms:created xsi:type="dcterms:W3CDTF">2021-02-11T23:22:07Z</dcterms:created>
  <dcterms:modified xsi:type="dcterms:W3CDTF">2021-05-17T04:06:10Z</dcterms:modified>
</cp:coreProperties>
</file>