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2.xml" ContentType="application/vnd.openxmlformats-officedocument.spreadsheetml.comments+xml"/>
  <Override PartName="/xl/tables/table8.xml" ContentType="application/vnd.openxmlformats-officedocument.spreadsheetml.table+xml"/>
  <Override PartName="/xl/comments3.xml" ContentType="application/vnd.openxmlformats-officedocument.spreadsheetml.comments+xml"/>
  <Override PartName="/xl/pivotTables/pivotTable1.xml" ContentType="application/vnd.openxmlformats-officedocument.spreadsheetml.pivot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omments4.xml" ContentType="application/vnd.openxmlformats-officedocument.spreadsheetml.comment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T:\1. Web resources 2018\6. FTE calculation\"/>
    </mc:Choice>
  </mc:AlternateContent>
  <bookViews>
    <workbookView xWindow="120" yWindow="105" windowWidth="20730" windowHeight="11760" tabRatio="747"/>
  </bookViews>
  <sheets>
    <sheet name="Read 1st" sheetId="14" r:id="rId1"/>
    <sheet name="Schedule" sheetId="1" r:id="rId2"/>
    <sheet name="Example 1" sheetId="7" r:id="rId3"/>
    <sheet name="Example 2" sheetId="6" r:id="rId4"/>
    <sheet name="Table 1" sheetId="3" r:id="rId5"/>
    <sheet name="Table 2" sheetId="4" r:id="rId6"/>
    <sheet name="Table 3" sheetId="5" r:id="rId7"/>
    <sheet name="Staff profile" sheetId="9" r:id="rId8"/>
    <sheet name="AssumCalcs" sheetId="19" r:id="rId9"/>
    <sheet name="Table 4" sheetId="12" r:id="rId10"/>
    <sheet name="SSHW Defaults" sheetId="10" r:id="rId11"/>
    <sheet name="Table 5" sheetId="13" r:id="rId12"/>
    <sheet name="Table 6" sheetId="15" r:id="rId13"/>
    <sheet name="Example 3" sheetId="16" r:id="rId14"/>
  </sheets>
  <definedNames>
    <definedName name="_xlnm.Print_Area" localSheetId="8">AssumCalcs!$A$1:$D$42</definedName>
    <definedName name="_xlnm.Print_Area" localSheetId="2">'Example 1'!#REF!</definedName>
    <definedName name="_xlnm.Print_Area" localSheetId="13">'Example 3'!$A$1:$O$24</definedName>
    <definedName name="_xlnm.Print_Area" localSheetId="10">'SSHW Defaults'!$A$1:$H$20</definedName>
    <definedName name="_xlnm.Print_Area" localSheetId="7">'Staff profile'!$A$1:$F$51</definedName>
    <definedName name="_xlnm.Print_Area" localSheetId="9">'Table 4'!$A$1:$K$31</definedName>
    <definedName name="_xlnm.Print_Area" localSheetId="12">'Table 6'!$A$1:$J$20</definedName>
    <definedName name="_xlnm.Print_Titles" localSheetId="8">AssumCalcs!$10:$10</definedName>
    <definedName name="_xlnm.Print_Titles" localSheetId="1">Schedule!$3:$3</definedName>
    <definedName name="_xlnm.Print_Titles" localSheetId="10">'SSHW Defaults'!$4:$4</definedName>
    <definedName name="_xlnm.Print_Titles" localSheetId="7">'Staff profile'!$6:$6</definedName>
  </definedNames>
  <calcPr calcId="152511"/>
  <pivotCaches>
    <pivotCache cacheId="20" r:id="rId15"/>
  </pivotCaches>
</workbook>
</file>

<file path=xl/calcChain.xml><?xml version="1.0" encoding="utf-8"?>
<calcChain xmlns="http://schemas.openxmlformats.org/spreadsheetml/2006/main">
  <c r="H19" i="10" l="1"/>
  <c r="F19" i="10"/>
  <c r="D19" i="10"/>
  <c r="B19" i="10"/>
  <c r="H18" i="10"/>
  <c r="H20" i="10" s="1"/>
  <c r="G18" i="10"/>
  <c r="G19" i="10" s="1"/>
  <c r="F18" i="10"/>
  <c r="F20" i="10" s="1"/>
  <c r="E18" i="10"/>
  <c r="E19" i="10" s="1"/>
  <c r="D18" i="10"/>
  <c r="D20" i="10" s="1"/>
  <c r="C18" i="10"/>
  <c r="C19" i="10" s="1"/>
  <c r="B18" i="10"/>
  <c r="B20" i="10" s="1"/>
  <c r="C20" i="10" l="1"/>
  <c r="E20" i="10"/>
  <c r="G20" i="10"/>
  <c r="H12" i="5" l="1"/>
  <c r="J12" i="5" l="1"/>
  <c r="I24" i="12"/>
  <c r="I26" i="12" s="1"/>
  <c r="J24" i="12"/>
  <c r="J25" i="12" s="1"/>
  <c r="K24" i="12"/>
  <c r="K26" i="12" s="1"/>
  <c r="K25" i="12" l="1"/>
  <c r="I25" i="12"/>
  <c r="J26" i="12"/>
  <c r="H13" i="5"/>
  <c r="H15" i="5"/>
  <c r="H17" i="5"/>
  <c r="H19" i="5"/>
  <c r="H21" i="5"/>
  <c r="H23" i="5"/>
  <c r="H25" i="5"/>
  <c r="H27" i="5"/>
  <c r="H29" i="5"/>
  <c r="H31" i="5"/>
  <c r="H33" i="5"/>
  <c r="I12" i="5"/>
  <c r="H14" i="5"/>
  <c r="H16" i="5"/>
  <c r="H18" i="5"/>
  <c r="H20" i="5"/>
  <c r="H22" i="5"/>
  <c r="H24" i="5"/>
  <c r="H26" i="5"/>
  <c r="H28" i="5"/>
  <c r="H30" i="5"/>
  <c r="H32" i="5"/>
  <c r="H34" i="5"/>
  <c r="H35" i="5"/>
  <c r="H36" i="5"/>
  <c r="H37" i="5"/>
  <c r="I36" i="5" l="1"/>
  <c r="J36" i="5"/>
  <c r="I32" i="5"/>
  <c r="J32" i="5"/>
  <c r="I28" i="5"/>
  <c r="J28" i="5"/>
  <c r="I24" i="5"/>
  <c r="J24" i="5"/>
  <c r="I20" i="5"/>
  <c r="J20" i="5"/>
  <c r="I16" i="5"/>
  <c r="J16" i="5"/>
  <c r="I33" i="5"/>
  <c r="J33" i="5"/>
  <c r="I29" i="5"/>
  <c r="J29" i="5"/>
  <c r="I25" i="5"/>
  <c r="J25" i="5"/>
  <c r="I21" i="5"/>
  <c r="J21" i="5"/>
  <c r="I17" i="5"/>
  <c r="J17" i="5"/>
  <c r="I13" i="5"/>
  <c r="J13" i="5"/>
  <c r="I37" i="5"/>
  <c r="J37" i="5"/>
  <c r="I35" i="5"/>
  <c r="J35" i="5"/>
  <c r="I34" i="5"/>
  <c r="J34" i="5"/>
  <c r="I30" i="5"/>
  <c r="J30" i="5"/>
  <c r="I26" i="5"/>
  <c r="J26" i="5"/>
  <c r="I22" i="5"/>
  <c r="J22" i="5"/>
  <c r="I18" i="5"/>
  <c r="J18" i="5"/>
  <c r="I14" i="5"/>
  <c r="J14" i="5"/>
  <c r="I31" i="5"/>
  <c r="J31" i="5"/>
  <c r="I27" i="5"/>
  <c r="J27" i="5"/>
  <c r="I23" i="5"/>
  <c r="J23" i="5"/>
  <c r="I19" i="5"/>
  <c r="J19" i="5"/>
  <c r="I15" i="5"/>
  <c r="J15" i="5"/>
  <c r="H24" i="12"/>
  <c r="H26" i="12" s="1"/>
  <c r="G24" i="12"/>
  <c r="G25" i="12" s="1"/>
  <c r="F24" i="12"/>
  <c r="F26" i="12" s="1"/>
  <c r="E24" i="12"/>
  <c r="E25" i="12" s="1"/>
  <c r="D24" i="12"/>
  <c r="D26" i="12" s="1"/>
  <c r="C24" i="12"/>
  <c r="C25" i="12" s="1"/>
  <c r="B24" i="12"/>
  <c r="B26" i="12" s="1"/>
  <c r="B25" i="12" l="1"/>
  <c r="D25" i="12"/>
  <c r="F25" i="12"/>
  <c r="H25" i="12"/>
  <c r="C26" i="12"/>
  <c r="E26" i="12"/>
  <c r="G26" i="12"/>
  <c r="G11" i="5" l="1"/>
  <c r="H11" i="5" s="1"/>
  <c r="G8" i="5"/>
  <c r="I11" i="5" l="1"/>
  <c r="J11" i="5"/>
  <c r="H38" i="5"/>
  <c r="J38" i="5" l="1"/>
  <c r="I38" i="5"/>
</calcChain>
</file>

<file path=xl/comments1.xml><?xml version="1.0" encoding="utf-8"?>
<comments xmlns="http://schemas.openxmlformats.org/spreadsheetml/2006/main">
  <authors>
    <author>Colette Breton</author>
  </authors>
  <commentList>
    <comment ref="A1" authorId="0" shapeId="0">
      <text>
        <r>
          <rPr>
            <sz val="9"/>
            <color indexed="81"/>
            <rFont val="Tahoma"/>
            <family val="2"/>
          </rPr>
          <t xml:space="preserve">The Data Request Schedule for the FTE Calculation is designed to help you:
1. Manage data requests from multiple sources.
2. Gather all the data needed for the software and the report in one place.
3. Sequence the data in a way that makes it easy to transcribe it into the software.
The Data Request Schedule can be used by the DHB Site Coordinator in preparation for running an FTE calculation. The Excel spreadsheet is designed to be customised for the DHB and facilitate the tracking of data requests and receipts. Specific staff names can be entered in the 'Source' column and then 'filtered' just for that person. This enables a customised data request to be sent to specific individual/s for completion. Data can then be transcribed into the software. Further guidance can be found in the Software User Guide.
The Data Request Schedule should be started about one month prior to entering the data into the software. 
It is not mandatory to use the Data Request Schedule. The Excel spreadsheet contains some basic formulas so you need to be confident using Excel, as the accuracy of the results can not be guaranteed with different users. If you are not confident using Excel you may prefer to collect the hard copy information and populate the software directly instead.
</t>
        </r>
      </text>
    </comment>
    <comment ref="C4" authorId="0" shapeId="0">
      <text>
        <r>
          <rPr>
            <b/>
            <sz val="9"/>
            <color indexed="81"/>
            <rFont val="Tahoma"/>
            <family val="2"/>
          </rPr>
          <t>Colette Breton:</t>
        </r>
        <r>
          <rPr>
            <sz val="9"/>
            <color indexed="81"/>
            <rFont val="Tahoma"/>
            <family val="2"/>
          </rPr>
          <t xml:space="preserve">
Enter required date range. Should be the 12 months of the selected study period.</t>
        </r>
      </text>
    </comment>
    <comment ref="C11" authorId="0" shapeId="0">
      <text>
        <r>
          <rPr>
            <b/>
            <sz val="9"/>
            <color indexed="81"/>
            <rFont val="Tahoma"/>
            <family val="2"/>
          </rPr>
          <t>Colette Breton:</t>
        </r>
        <r>
          <rPr>
            <sz val="9"/>
            <color indexed="81"/>
            <rFont val="Tahoma"/>
            <family val="2"/>
          </rPr>
          <t xml:space="preserve">
Enter required date range. Should be the 12 months of the selected study period.</t>
        </r>
      </text>
    </comment>
    <comment ref="C12" authorId="0" shapeId="0">
      <text>
        <r>
          <rPr>
            <b/>
            <sz val="9"/>
            <color indexed="81"/>
            <rFont val="Tahoma"/>
            <family val="2"/>
          </rPr>
          <t>Colette Breton:</t>
        </r>
        <r>
          <rPr>
            <sz val="9"/>
            <color indexed="81"/>
            <rFont val="Tahoma"/>
            <family val="2"/>
          </rPr>
          <t xml:space="preserve">
Enter required date range. Should be the 12 months of the selected study period.</t>
        </r>
      </text>
    </comment>
    <comment ref="C13" authorId="0" shapeId="0">
      <text>
        <r>
          <rPr>
            <b/>
            <sz val="9"/>
            <color indexed="81"/>
            <rFont val="Tahoma"/>
            <family val="2"/>
          </rPr>
          <t>Colette Breton:</t>
        </r>
        <r>
          <rPr>
            <sz val="9"/>
            <color indexed="81"/>
            <rFont val="Tahoma"/>
            <family val="2"/>
          </rPr>
          <t xml:space="preserve">
Enter required date range. Should be the 12 months of the selected study period.</t>
        </r>
      </text>
    </comment>
    <comment ref="C14" authorId="0" shapeId="0">
      <text>
        <r>
          <rPr>
            <b/>
            <sz val="9"/>
            <color indexed="81"/>
            <rFont val="Tahoma"/>
            <family val="2"/>
          </rPr>
          <t>Colette Breton:</t>
        </r>
        <r>
          <rPr>
            <sz val="9"/>
            <color indexed="81"/>
            <rFont val="Tahoma"/>
            <family val="2"/>
          </rPr>
          <t xml:space="preserve">
Enter required date range. Should be the 12 months of the selected study period.</t>
        </r>
      </text>
    </comment>
    <comment ref="C15" authorId="0" shapeId="0">
      <text>
        <r>
          <rPr>
            <b/>
            <sz val="9"/>
            <color indexed="81"/>
            <rFont val="Tahoma"/>
            <family val="2"/>
          </rPr>
          <t>Colette Breton:</t>
        </r>
        <r>
          <rPr>
            <sz val="9"/>
            <color indexed="81"/>
            <rFont val="Tahoma"/>
            <family val="2"/>
          </rPr>
          <t xml:space="preserve">
Enter required date range. Should be the 12 months of the selected study period.</t>
        </r>
      </text>
    </comment>
    <comment ref="C16" authorId="0" shapeId="0">
      <text>
        <r>
          <rPr>
            <b/>
            <sz val="9"/>
            <color indexed="81"/>
            <rFont val="Tahoma"/>
            <family val="2"/>
          </rPr>
          <t>Colette Breton:</t>
        </r>
        <r>
          <rPr>
            <sz val="9"/>
            <color indexed="81"/>
            <rFont val="Tahoma"/>
            <family val="2"/>
          </rPr>
          <t xml:space="preserve">
Enter required date range. Should be the 12 months of the selected study period.</t>
        </r>
      </text>
    </comment>
    <comment ref="C19" authorId="0" shapeId="0">
      <text>
        <r>
          <rPr>
            <b/>
            <sz val="9"/>
            <color indexed="81"/>
            <rFont val="Tahoma"/>
            <family val="2"/>
          </rPr>
          <t>Colette Breton:</t>
        </r>
        <r>
          <rPr>
            <sz val="9"/>
            <color indexed="81"/>
            <rFont val="Tahoma"/>
            <family val="2"/>
          </rPr>
          <t xml:space="preserve">
Enter required date range. Should be the 12 months of the selected study period.</t>
        </r>
      </text>
    </comment>
    <comment ref="D19" authorId="0" shapeId="0">
      <text>
        <r>
          <rPr>
            <b/>
            <sz val="9"/>
            <color indexed="81"/>
            <rFont val="Tahoma"/>
            <family val="2"/>
          </rPr>
          <t>Colette Breton:</t>
        </r>
        <r>
          <rPr>
            <sz val="9"/>
            <color indexed="81"/>
            <rFont val="Tahoma"/>
            <family val="2"/>
          </rPr>
          <t xml:space="preserve">
Download as csv file. Do not open in Excel. Just save to folder.</t>
        </r>
      </text>
    </comment>
    <comment ref="C20" authorId="0" shapeId="0">
      <text>
        <r>
          <rPr>
            <b/>
            <sz val="9"/>
            <color indexed="81"/>
            <rFont val="Tahoma"/>
            <family val="2"/>
          </rPr>
          <t>Colette Breton:</t>
        </r>
        <r>
          <rPr>
            <sz val="9"/>
            <color indexed="81"/>
            <rFont val="Tahoma"/>
            <family val="2"/>
          </rPr>
          <t xml:space="preserve">
Enter required date range. Should be the 12 months of the selected study period.</t>
        </r>
      </text>
    </comment>
    <comment ref="D20" authorId="0" shapeId="0">
      <text>
        <r>
          <rPr>
            <b/>
            <sz val="9"/>
            <color indexed="81"/>
            <rFont val="Tahoma"/>
            <family val="2"/>
          </rPr>
          <t>Colette Breton:</t>
        </r>
        <r>
          <rPr>
            <sz val="9"/>
            <color indexed="81"/>
            <rFont val="Tahoma"/>
            <family val="2"/>
          </rPr>
          <t xml:space="preserve">
Download as csv file. Do not open in Excel. Just save to folder.</t>
        </r>
      </text>
    </comment>
    <comment ref="C21" authorId="0" shapeId="0">
      <text>
        <r>
          <rPr>
            <b/>
            <sz val="9"/>
            <color indexed="81"/>
            <rFont val="Tahoma"/>
            <family val="2"/>
          </rPr>
          <t>Colette Breton:</t>
        </r>
        <r>
          <rPr>
            <sz val="9"/>
            <color indexed="81"/>
            <rFont val="Tahoma"/>
            <family val="2"/>
          </rPr>
          <t xml:space="preserve">
Enter required date range. Should be the 12 months of the selected study period.</t>
        </r>
      </text>
    </comment>
    <comment ref="D21" authorId="0" shapeId="0">
      <text>
        <r>
          <rPr>
            <b/>
            <sz val="9"/>
            <color indexed="81"/>
            <rFont val="Tahoma"/>
            <family val="2"/>
          </rPr>
          <t>Colette Breton:</t>
        </r>
        <r>
          <rPr>
            <sz val="9"/>
            <color indexed="81"/>
            <rFont val="Tahoma"/>
            <family val="2"/>
          </rPr>
          <t xml:space="preserve">
Download as csv file. Do not open in Excel. Just save to folder.</t>
        </r>
      </text>
    </comment>
    <comment ref="C22" authorId="0" shapeId="0">
      <text>
        <r>
          <rPr>
            <b/>
            <sz val="9"/>
            <color indexed="81"/>
            <rFont val="Tahoma"/>
            <family val="2"/>
          </rPr>
          <t>Colette Breton:</t>
        </r>
        <r>
          <rPr>
            <sz val="9"/>
            <color indexed="81"/>
            <rFont val="Tahoma"/>
            <family val="2"/>
          </rPr>
          <t xml:space="preserve">
Enter required date range i.e. 12 months of the selected study period.</t>
        </r>
      </text>
    </comment>
    <comment ref="D22" authorId="0" shapeId="0">
      <text>
        <r>
          <rPr>
            <b/>
            <sz val="9"/>
            <color indexed="81"/>
            <rFont val="Tahoma"/>
            <family val="2"/>
          </rPr>
          <t>Colette Breton:</t>
        </r>
        <r>
          <rPr>
            <sz val="9"/>
            <color indexed="81"/>
            <rFont val="Tahoma"/>
            <family val="2"/>
          </rPr>
          <t xml:space="preserve">
Download as csv file. Do not open in Excel. Just save to folder.</t>
        </r>
      </text>
    </comment>
    <comment ref="C24" authorId="0" shapeId="0">
      <text>
        <r>
          <rPr>
            <b/>
            <sz val="9"/>
            <color indexed="81"/>
            <rFont val="Tahoma"/>
            <family val="2"/>
          </rPr>
          <t>Colette Breton:</t>
        </r>
        <r>
          <rPr>
            <sz val="9"/>
            <color indexed="81"/>
            <rFont val="Tahoma"/>
            <family val="2"/>
          </rPr>
          <t xml:space="preserve">
Enter required date range. Should be the same past 12 months as selected for the study period.</t>
        </r>
      </text>
    </comment>
  </commentList>
</comments>
</file>

<file path=xl/comments2.xml><?xml version="1.0" encoding="utf-8"?>
<comments xmlns="http://schemas.openxmlformats.org/spreadsheetml/2006/main">
  <authors>
    <author>Colette Breton</author>
  </authors>
  <commentList>
    <comment ref="A3" authorId="0" shapeId="0">
      <text>
        <r>
          <rPr>
            <b/>
            <sz val="9"/>
            <color indexed="81"/>
            <rFont val="Tahoma"/>
            <family val="2"/>
          </rPr>
          <t>Colette Breton:</t>
        </r>
        <r>
          <rPr>
            <sz val="9"/>
            <color indexed="81"/>
            <rFont val="Tahoma"/>
            <family val="2"/>
          </rPr>
          <t xml:space="preserve">
The current budgeted FTE for the base roster, planned and unplanned leave. Include all roles that provide direct and indirect patient care, 24/7 including clinical, shift coordination and housekeeping etc. For example, RN, RM, EN, HCA, ACNM, CNC.  The budgeted FTE for ACNMs or CNCs if they undertake shift coordination and clinical in department are be included here. Note: ACNMs and CNCs are designated senior nurses and go under 'DSN' in the software.  </t>
        </r>
      </text>
    </comment>
    <comment ref="A7" authorId="0" shapeId="0">
      <text>
        <r>
          <rPr>
            <b/>
            <sz val="9"/>
            <color indexed="81"/>
            <rFont val="Tahoma"/>
            <family val="2"/>
          </rPr>
          <t>Colette Breton:</t>
        </r>
        <r>
          <rPr>
            <sz val="9"/>
            <color indexed="81"/>
            <rFont val="Tahoma"/>
            <family val="2"/>
          </rPr>
          <t xml:space="preserve">
The current budgeted FTE for supernumerary roles including planned and unplanned leave. Include roles that provides hours for direct or indirect patient care and ward/unit related activities, Monday to Friday (usually during normal business hours). For example, CNM, CMM, ACNM, ACMM, specialist, educator, clinic and clerical staff. 
ACNMs that have one day/fortnight clinical administration would also be included in here for that portion of their FTE. 
DSN/DSM is used for all designated senior roles other than CNM/CMM.
If any of these roles e.g. CNM, CMM, or educator are not included in the ward budget then the FTE would be '0'.</t>
        </r>
      </text>
    </comment>
    <comment ref="A11" authorId="0" shapeId="0">
      <text>
        <r>
          <rPr>
            <b/>
            <sz val="9"/>
            <color indexed="81"/>
            <rFont val="Tahoma"/>
            <family val="2"/>
          </rPr>
          <t>Colette Breton:</t>
        </r>
        <r>
          <rPr>
            <sz val="9"/>
            <color indexed="81"/>
            <rFont val="Tahoma"/>
            <family val="2"/>
          </rPr>
          <t xml:space="preserve">
Minimum number of staff required on each shift (AM, PM and N). Setting a Minimum Base FTE prevents the software calculating a recommended roster lower than the minimum FTE. The minimum FTE can be set on the basis of the:
• Minimum FTE required to provide essential cares only 
• Actual minimum hours required on any given shift or day  
• Industry standards for specialty areas e.g. intensive care, mental health
• Research on nurse to patient ratios and patient outcomes
• DHB policy
Selection of a Minimum Base FTE for the software is a CCDM Council decision. 
</t>
        </r>
      </text>
    </comment>
    <comment ref="A16" authorId="0" shapeId="0">
      <text>
        <r>
          <rPr>
            <b/>
            <sz val="9"/>
            <color indexed="81"/>
            <rFont val="Tahoma"/>
            <family val="2"/>
          </rPr>
          <t>Colette Breton:</t>
        </r>
        <r>
          <rPr>
            <sz val="9"/>
            <color indexed="81"/>
            <rFont val="Tahoma"/>
            <family val="2"/>
          </rPr>
          <t xml:space="preserve">
This is the rostered hours for the base roster i.e. clinical and other productive hours. This excludes shift coordination, as this is accounted for below.
The ACNM is only included in this table if they split their hours into clinical in department.</t>
        </r>
      </text>
    </comment>
    <comment ref="A31" authorId="0" shapeId="0">
      <text>
        <r>
          <rPr>
            <b/>
            <sz val="9"/>
            <color indexed="81"/>
            <rFont val="Tahoma"/>
            <family val="2"/>
          </rPr>
          <t>Colette Breton:</t>
        </r>
        <r>
          <rPr>
            <sz val="9"/>
            <color indexed="81"/>
            <rFont val="Tahoma"/>
            <family val="2"/>
          </rPr>
          <t xml:space="preserve">
This is the shift coordination hours agreed by the DHB in the business rules for TrendCare use. 
The TrendCare benchmark for shift coordination in a 30-bed Medical/Surgical Ward with a 85-95% bed occupancy is 0.1 HPPD (0.15 where there is a low skill mix). 0.1HPPD is equivalent to 3 hours per day. Shift coordination requirements for specialty units (e.g. ICU) may be governed by national standards/guidelines.</t>
        </r>
      </text>
    </comment>
    <comment ref="A37" authorId="0" shapeId="0">
      <text>
        <r>
          <rPr>
            <b/>
            <sz val="9"/>
            <color indexed="81"/>
            <rFont val="Tahoma"/>
            <family val="2"/>
          </rPr>
          <t>Colette Breton:</t>
        </r>
        <r>
          <rPr>
            <sz val="9"/>
            <color indexed="81"/>
            <rFont val="Tahoma"/>
            <family val="2"/>
          </rPr>
          <t xml:space="preserve">
Rostered additional hours are the hours normally worked by the clinic nurse, CNM/CMM, clerical staff, educator, clinical nurse/ midwife specialist. If any of these roles are not included in the budget then exclude them from the roster. These hours would usually be Monday to Friday. This is where the ACNM clinical administration hours would go if for example they have 1 admin day per fortnight. If there are two clerical staff one works an AM and the other the PM, then add their hours together for the day. </t>
        </r>
      </text>
    </comment>
  </commentList>
</comments>
</file>

<file path=xl/comments3.xml><?xml version="1.0" encoding="utf-8"?>
<comments xmlns="http://schemas.openxmlformats.org/spreadsheetml/2006/main">
  <authors>
    <author>Colette Breton</author>
  </authors>
  <commentList>
    <comment ref="C3" authorId="0" shapeId="0">
      <text>
        <r>
          <rPr>
            <b/>
            <sz val="9"/>
            <color indexed="81"/>
            <rFont val="Tahoma"/>
            <family val="2"/>
          </rPr>
          <t>Colette Breton:</t>
        </r>
        <r>
          <rPr>
            <sz val="9"/>
            <color indexed="81"/>
            <rFont val="Tahoma"/>
            <family val="2"/>
          </rPr>
          <t xml:space="preserve">
Add here any relevant comments about the results e.g. categorisation rate 457 patients were never categorised</t>
        </r>
      </text>
    </comment>
  </commentList>
</comments>
</file>

<file path=xl/comments4.xml><?xml version="1.0" encoding="utf-8"?>
<comments xmlns="http://schemas.openxmlformats.org/spreadsheetml/2006/main">
  <authors>
    <author>Colette Breton</author>
  </authors>
  <commentList>
    <comment ref="J10" authorId="0" shapeId="0">
      <text>
        <r>
          <rPr>
            <b/>
            <sz val="9"/>
            <color indexed="81"/>
            <rFont val="Tahoma"/>
            <family val="2"/>
          </rPr>
          <t>Colette Breton:</t>
        </r>
        <r>
          <rPr>
            <sz val="9"/>
            <color indexed="81"/>
            <rFont val="Tahoma"/>
            <family val="2"/>
          </rPr>
          <t xml:space="preserve">
Refer relevant employment contract</t>
        </r>
      </text>
    </comment>
    <comment ref="K10" authorId="0" shapeId="0">
      <text>
        <r>
          <rPr>
            <b/>
            <sz val="9"/>
            <color indexed="81"/>
            <rFont val="Tahoma"/>
            <family val="2"/>
          </rPr>
          <t>Colette Breton:</t>
        </r>
        <r>
          <rPr>
            <sz val="9"/>
            <color indexed="81"/>
            <rFont val="Tahoma"/>
            <family val="2"/>
          </rPr>
          <t xml:space="preserve">
Refer relevant employment contract</t>
        </r>
      </text>
    </comment>
  </commentList>
</comments>
</file>

<file path=xl/sharedStrings.xml><?xml version="1.0" encoding="utf-8"?>
<sst xmlns="http://schemas.openxmlformats.org/spreadsheetml/2006/main" count="505" uniqueCount="310">
  <si>
    <t>Date range</t>
  </si>
  <si>
    <t>Format</t>
  </si>
  <si>
    <t>Source</t>
  </si>
  <si>
    <t>Date requested</t>
  </si>
  <si>
    <t>From whom</t>
  </si>
  <si>
    <t>Required by</t>
  </si>
  <si>
    <t>Received</t>
  </si>
  <si>
    <t>Description</t>
  </si>
  <si>
    <t>Data input</t>
  </si>
  <si>
    <t>Other productive HPPD</t>
  </si>
  <si>
    <t>Percentage staff completed IRR testing in last 12 months</t>
  </si>
  <si>
    <t>Percentage of staff with &gt;/= 90% accuracy</t>
  </si>
  <si>
    <t>Percentage of staff completing 60 acuity variables or more</t>
  </si>
  <si>
    <t>Percentage of patients that have been actualised</t>
  </si>
  <si>
    <t>Percentage accuracy of worked roster</t>
  </si>
  <si>
    <t>Percentage accuracy of split of hours in the Allocate Staff screen</t>
  </si>
  <si>
    <t>Results from last audit</t>
  </si>
  <si>
    <t>Ward period shift variance report</t>
  </si>
  <si>
    <t>Ward roster re-engineering report</t>
  </si>
  <si>
    <t>Current budget</t>
  </si>
  <si>
    <t>Table 1</t>
  </si>
  <si>
    <t>HPPD</t>
  </si>
  <si>
    <t>Clerical</t>
  </si>
  <si>
    <t>Orientation</t>
  </si>
  <si>
    <t>Minimum, Budgeted and Rostered FTE</t>
  </si>
  <si>
    <t>Table 2</t>
  </si>
  <si>
    <t>AM</t>
  </si>
  <si>
    <t>PM</t>
  </si>
  <si>
    <t>Night</t>
  </si>
  <si>
    <t>RN</t>
  </si>
  <si>
    <t>EN</t>
  </si>
  <si>
    <t>HCA</t>
  </si>
  <si>
    <t>Shift</t>
  </si>
  <si>
    <t>Role type</t>
  </si>
  <si>
    <t>Mon</t>
  </si>
  <si>
    <t>Tue</t>
  </si>
  <si>
    <t>Wed</t>
  </si>
  <si>
    <t>Thu</t>
  </si>
  <si>
    <t>Fri</t>
  </si>
  <si>
    <t>Sat</t>
  </si>
  <si>
    <t>Sun</t>
  </si>
  <si>
    <t>N</t>
  </si>
  <si>
    <t>Table 3</t>
  </si>
  <si>
    <t>Performance Indicator</t>
  </si>
  <si>
    <t xml:space="preserve">Percentage patients that have been categorised </t>
  </si>
  <si>
    <t>Table 4</t>
  </si>
  <si>
    <t>Patient Type</t>
  </si>
  <si>
    <t>TrendCare Benchmark Range</t>
  </si>
  <si>
    <t>HPPD Per Patient Type Benchmarking</t>
  </si>
  <si>
    <t>% Bed days (&gt;1%)</t>
  </si>
  <si>
    <t>Overall compliance rate %</t>
  </si>
  <si>
    <t>Row Labels</t>
  </si>
  <si>
    <t>(blank)</t>
  </si>
  <si>
    <t>Grand Total</t>
  </si>
  <si>
    <t>Within Benchmark (Y/N)</t>
  </si>
  <si>
    <t>Count of Within Benchmark (Y/N)</t>
  </si>
  <si>
    <t>csv file</t>
  </si>
  <si>
    <t>Percentage of staff with &gt;/= 90% accuracy when IRR tested.</t>
  </si>
  <si>
    <t>TrendCare or CNM/CMM</t>
  </si>
  <si>
    <t>Finance or CNM/CMM</t>
  </si>
  <si>
    <t>CNM/CMM</t>
  </si>
  <si>
    <t>CNM/CMM or TrendCare Coordinator</t>
  </si>
  <si>
    <t>At time of study</t>
  </si>
  <si>
    <t>Example: Productive and Non-productive Hours Report</t>
  </si>
  <si>
    <t>Right click on pivot table below, click refresh</t>
  </si>
  <si>
    <t>TrendCare file path:
Reports\Efficiency\Ward/Dept Productive and Non-productive Hours Report</t>
  </si>
  <si>
    <t>The average HPPD per patient type is compared against the TrendCare Benchmark to determine if it is within or outside the benchmark.</t>
  </si>
  <si>
    <t xml:space="preserve">This report shows the variance between clinical hours required by acuity and clinical hours available on each shift.  This report can be filtered by role. </t>
  </si>
  <si>
    <t xml:space="preserve">TrendCare file path: Reports\Efficiency\Ward Acuity HPPD per Patient Type. </t>
  </si>
  <si>
    <t>TrendCare file path: Reports\Ward Period Shift Variance (select date range)</t>
  </si>
  <si>
    <t>TrendCare file path: Audits\Ward Actualisation</t>
  </si>
  <si>
    <t xml:space="preserve">This is the total hours of one to one care provided to patients (of 8 hours or more). It is found in TrendCare. </t>
  </si>
  <si>
    <t>Percentage of staff that have completed IRR testing in last 12 months</t>
  </si>
  <si>
    <t>Percentage of staff that completed 60 acuity variables or more when IRR tested.</t>
  </si>
  <si>
    <t>Available staffing hours</t>
  </si>
  <si>
    <t>Table 5</t>
  </si>
  <si>
    <t>Finance or CNM/MM</t>
  </si>
  <si>
    <t>Annual</t>
  </si>
  <si>
    <t>Existing Nurse</t>
  </si>
  <si>
    <t>Existing HCA</t>
  </si>
  <si>
    <t>New Graduate</t>
  </si>
  <si>
    <t>Bureau</t>
  </si>
  <si>
    <t>Clinical Nurse Manager</t>
  </si>
  <si>
    <t>Available hrs (1 FTE)</t>
  </si>
  <si>
    <t>Source: FTE Calculation Workbook, SSHW Unit (2014)</t>
  </si>
  <si>
    <t>Mandatory</t>
  </si>
  <si>
    <t>Long Service</t>
  </si>
  <si>
    <t>Maternity/Parental</t>
  </si>
  <si>
    <t>Years of continuous service</t>
  </si>
  <si>
    <t>Staff Profile</t>
  </si>
  <si>
    <t>Variance to Benchmark (HPPD)</t>
  </si>
  <si>
    <t>4.5-5.5</t>
  </si>
  <si>
    <t>Variance as FTE [=Variance in hours/ 2086]</t>
  </si>
  <si>
    <t>EXAMPLE - Rehab Slow Stream</t>
  </si>
  <si>
    <t>Non-Productive Hours</t>
  </si>
  <si>
    <t>New Experienced Nurse</t>
  </si>
  <si>
    <t>New Experienced HCA</t>
  </si>
  <si>
    <t>Shift Leave</t>
  </si>
  <si>
    <t>Public Holidays</t>
  </si>
  <si>
    <t>Supernumerary</t>
  </si>
  <si>
    <t>Certif/ re-certification</t>
  </si>
  <si>
    <t>Subtotal Non-productive hours</t>
  </si>
  <si>
    <t>Remaining hrs available</t>
  </si>
  <si>
    <t>% 'loading'</t>
  </si>
  <si>
    <t>Employed FTE</t>
  </si>
  <si>
    <t>Sick/ domestic/ bereavement leave taken (hours/annum)</t>
  </si>
  <si>
    <t>PDRP/Merit level</t>
  </si>
  <si>
    <t>Maternity/Parental Leave (if included in budget)</t>
  </si>
  <si>
    <t>Ward/Unit:</t>
  </si>
  <si>
    <t>These are the hours that are available per annum, per staff type (e.g. RN, RM, EN, HCA, DSN, CNM, bureau, clinic) for work. Available hours for work are calculated from subtracting all of the leave entitlements, professional development, training and sick leave from the total hours paid per annum.</t>
  </si>
  <si>
    <t>DSN</t>
  </si>
  <si>
    <t>DSM</t>
  </si>
  <si>
    <t>RM</t>
  </si>
  <si>
    <t>Clinic</t>
  </si>
  <si>
    <t>DSN/M</t>
  </si>
  <si>
    <t>3. Minimum FTE per shift</t>
  </si>
  <si>
    <t>4. Rostered Base Hours</t>
  </si>
  <si>
    <t>Role</t>
  </si>
  <si>
    <t>1.  Budgeted Base FTE by Role</t>
  </si>
  <si>
    <t>2.  Budgeted Additional FTE by Role</t>
  </si>
  <si>
    <t>Once you have completed data entry into the table on the left</t>
  </si>
  <si>
    <t>Example: Ward Actualisation Audit</t>
  </si>
  <si>
    <t>The figures highlighted in the Totals row shows the:</t>
  </si>
  <si>
    <t>This is a copy of the last page of a Ward Actualisation Audit Report. The data range is the financial year.</t>
  </si>
  <si>
    <t>Anything less than 100% may be cause for concern. The number of patients with missing data is important as is which shift the data is missing from.</t>
  </si>
  <si>
    <t>This report identifies the average hours of clinical care required and the number of staff FTE required to provide inpatient care for each shift and day of the week.  Use the filter in TrendCare to EXCLUDE 1:1 care unless the intention is to include 1:1 care in the base roster.</t>
  </si>
  <si>
    <t>For example the table can be used to calculate the number of RNs with PDRP level 3 'Proficient'.</t>
  </si>
  <si>
    <t xml:space="preserve">Budgeted Base FTE </t>
  </si>
  <si>
    <t>Budgeted Additional FTE</t>
  </si>
  <si>
    <t>Minimum Base FTE</t>
  </si>
  <si>
    <t>Rostered Base Hours</t>
  </si>
  <si>
    <t>Rostered Additional Hours</t>
  </si>
  <si>
    <t>Rostered Shift Coordination Hours</t>
  </si>
  <si>
    <t>Expected FTE Turnover</t>
  </si>
  <si>
    <t>Table 6</t>
  </si>
  <si>
    <t>Expected number new graduates</t>
  </si>
  <si>
    <t>This is the expected number of new graduates as FTE. This should be based on the agreed number of new graduates for the ward/unit planned for the upcoming financial year.</t>
  </si>
  <si>
    <t>Human resources, finance or CNM/CMM</t>
  </si>
  <si>
    <t>Upcoming financial year</t>
  </si>
  <si>
    <t>Expected Turnover and New Graduates</t>
  </si>
  <si>
    <t>FTE</t>
  </si>
  <si>
    <t>DSN/DSM</t>
  </si>
  <si>
    <t>1. Expected FTE Turnover</t>
  </si>
  <si>
    <t>2. Expected New Graduate FTE</t>
  </si>
  <si>
    <t>RN/RM</t>
  </si>
  <si>
    <t>TrendCare file path:
Reports/Clinical\Ward patient one on one Care (select date range)</t>
  </si>
  <si>
    <t>Ward patient one on one care report</t>
  </si>
  <si>
    <t>Ward/Unit Context Assessment</t>
  </si>
  <si>
    <t>As at today's date</t>
  </si>
  <si>
    <t>CNM/ACNM, union delegate, nursing leader</t>
  </si>
  <si>
    <t>CNM/nursing leader/Nursing Director</t>
  </si>
  <si>
    <t>Ward/ Unit Context Assessment</t>
  </si>
  <si>
    <t>Variables</t>
  </si>
  <si>
    <t>Access to designated nursing leadership</t>
  </si>
  <si>
    <t>l</t>
  </si>
  <si>
    <t xml:space="preserve">Staff mix </t>
  </si>
  <si>
    <t>Skills mix</t>
  </si>
  <si>
    <t>Cover for 1:1 care</t>
  </si>
  <si>
    <t>Mature organisational VRM system</t>
  </si>
  <si>
    <t>Casual nurse availability</t>
  </si>
  <si>
    <t xml:space="preserve">Stable HPPD </t>
  </si>
  <si>
    <t>Stable bed utilisation</t>
  </si>
  <si>
    <t>Access to expertise/support</t>
  </si>
  <si>
    <t>Ward equipment/supplies</t>
  </si>
  <si>
    <t>Ward layout</t>
  </si>
  <si>
    <t>Long term sick/vacancy</t>
  </si>
  <si>
    <r>
      <t xml:space="preserve">Key: </t>
    </r>
    <r>
      <rPr>
        <sz val="16"/>
        <color rgb="FF00B050"/>
        <rFont val="Wingdings"/>
        <charset val="2"/>
      </rPr>
      <t>l</t>
    </r>
    <r>
      <rPr>
        <sz val="16"/>
        <color rgb="FF00B050"/>
        <rFont val="Calibri"/>
        <family val="2"/>
        <scheme val="minor"/>
      </rPr>
      <t xml:space="preserve"> </t>
    </r>
    <r>
      <rPr>
        <sz val="11"/>
        <color theme="1"/>
        <rFont val="Calibri"/>
        <family val="2"/>
        <scheme val="minor"/>
      </rPr>
      <t xml:space="preserve">= good; </t>
    </r>
    <r>
      <rPr>
        <sz val="16"/>
        <color rgb="FFFFC000"/>
        <rFont val="Wingdings"/>
        <charset val="2"/>
      </rPr>
      <t>l</t>
    </r>
    <r>
      <rPr>
        <sz val="16"/>
        <color rgb="FFFFC000"/>
        <rFont val="Calibri"/>
        <family val="2"/>
        <scheme val="minor"/>
      </rPr>
      <t xml:space="preserve"> </t>
    </r>
    <r>
      <rPr>
        <sz val="11"/>
        <color theme="1"/>
        <rFont val="Calibri"/>
        <family val="2"/>
        <scheme val="minor"/>
      </rPr>
      <t>= average;</t>
    </r>
    <r>
      <rPr>
        <sz val="16"/>
        <color rgb="FFFFC000"/>
        <rFont val="Calibri"/>
        <family val="2"/>
        <scheme val="minor"/>
      </rPr>
      <t xml:space="preserve"> </t>
    </r>
    <r>
      <rPr>
        <sz val="16"/>
        <color rgb="FFFF6600"/>
        <rFont val="Wingdings"/>
        <charset val="2"/>
      </rPr>
      <t>l</t>
    </r>
    <r>
      <rPr>
        <sz val="16"/>
        <color rgb="FFFF6600"/>
        <rFont val="Calibri"/>
        <family val="2"/>
        <scheme val="minor"/>
      </rPr>
      <t xml:space="preserve"> </t>
    </r>
    <r>
      <rPr>
        <sz val="11"/>
        <color theme="1"/>
        <rFont val="Calibri"/>
        <family val="2"/>
        <scheme val="minor"/>
      </rPr>
      <t>= poor</t>
    </r>
  </si>
  <si>
    <t>Rate the following variables as good, average or poor. Green is ‘good’, amber ‘average’ and orange ‘poor’.</t>
  </si>
  <si>
    <t>This means that AM shifts can accommodate more occasions of negative variance than PMs and nights.</t>
  </si>
  <si>
    <t xml:space="preserve">Cover for one to one care (yellow AM, PM, N) is difficult to obtain because this is unpredictable workload and requires specialist skills.   </t>
  </si>
  <si>
    <t>The ward has significant variation in HPPD and bed utilisation (yellow AM, PM, N). This is particularly evident during the winter months due to increased presentations and acuity of patients.</t>
  </si>
  <si>
    <t>The ward has had a number of staff off on long term sick leave (yellow AM, P, N). This pattern is likely to continue for the next 12 months.</t>
  </si>
  <si>
    <t>Example: Completed Ward/Unit Context Assessment</t>
  </si>
  <si>
    <t>Complete this table before commencing roster testing in collaboration with the CNM/ACNM, union delegate and nursing leader.</t>
  </si>
  <si>
    <t>This is a tool that assesses the ward supports and highlights the ability of the ward/unit to respond to variance. This is then used to inform roster testing and decision making.</t>
  </si>
  <si>
    <t xml:space="preserve">Overall the table shows that AM shifts are better able to respond to variance (more green dots) than PMs or nights (more yellow and orange dots). </t>
  </si>
  <si>
    <t>Roster decisions therefore need to take the current ward context assessment findings into account. E.g. PMs and Ns should be better resourced than AMs.</t>
  </si>
  <si>
    <t>Supporting Information</t>
  </si>
  <si>
    <t>Casual use</t>
  </si>
  <si>
    <t>Past 12 months</t>
  </si>
  <si>
    <t>Operations centre or TrendCare</t>
  </si>
  <si>
    <t>Percentage of casual use per month of: 
- Casual use (AM, PM, N)
- Requests approved and filled (AM, PM, N)
- Requests approved but unable to be filled (AM, PM N) 
- Requests filled by internal movement of staff (AM, PM, N).</t>
  </si>
  <si>
    <t>Run charts</t>
  </si>
  <si>
    <t>Percentage patient types (&gt;1% bed days) HPPD within benchmark</t>
  </si>
  <si>
    <t>This is a TrendCare data quality check to ensure the split of hours in the Allocate Staff Screen is accurate. To calculate the percentage count the number of base staff (e.g. DSM, DSN, EN, HCA, RM, RN) for which the split of hours was correct divided by total number of base staff x 100.</t>
  </si>
  <si>
    <t>This is a TrendCare data quality check to ensure the staff worked roster is correct. To calculate the percentage count the number of correct base staff (e.g. DSM, DSN, EN, HCA, RM, RN) listed in the Allocate Staff Screen divided by  total number base staff listed x 100.</t>
  </si>
  <si>
    <t>Designated Senior Nurse/ Midwife</t>
  </si>
  <si>
    <t>Allied</t>
  </si>
  <si>
    <t xml:space="preserve">The 'usual' rostered hours for each role (HCA, RN/M, EN, ACNM, CNC) for each shift (AM, PM, N). </t>
  </si>
  <si>
    <t>Allied health</t>
  </si>
  <si>
    <t>Comments</t>
  </si>
  <si>
    <t>Professional Development</t>
  </si>
  <si>
    <t>Other</t>
  </si>
  <si>
    <t>Clinical/ Charge Nurse or Midwife Manager</t>
  </si>
  <si>
    <t>Sick/ Bereavement</t>
  </si>
  <si>
    <t>Percentage of patients that have been categorised i.e. assigned a patient type. The % patients fully categorised is at  the bottom of the TrendCare Ward Actualisation Audit report (see Tab 'Example 1'). It is also important to note the number of patients with missing data and the distribution of missing data by shift. This impacts on the recommended roster selection.</t>
  </si>
  <si>
    <t>Percentage of patients that have been actualised i.e. patients that have had their predicted hours of care confirmed by actualising the data.  The % patients fully actualised is at  the bottom of the TrendCare Ward Actualisation Audit report (see Tab 'Example 1'). It is also important to note the number of patients with missing data and the distribution of missing data by shift. This impacts on the recommended roster selection.</t>
  </si>
  <si>
    <t>This is the expected turnover as FTE for the upcoming 12 months. This needs to be calculated for each of the base roles (e.g. RN, RM, EN, HCA and include DSN/DSM). This may need to be calculated as an average by role from the last 3 years. Turnover should include new graduates on fixed term contracts that are offered permanent contracts only when their is an existing vacancies. This exclude additional roles (e.g. CNM/CMM, educators, specialist nurses/midwives, clinic nurses and clerical staff).</t>
  </si>
  <si>
    <t>Missing data means the FTE calculation may underestimate the recommended roster and therefore the required FTE.</t>
  </si>
  <si>
    <t>Missing data may impact on your decision to proceed with the FTE calculation or the selection of the recommended roster.</t>
  </si>
  <si>
    <t>Average patient days</t>
  </si>
  <si>
    <t>Variance in hours [=Variance in HPPD*Average patient days]</t>
  </si>
  <si>
    <t>DSN/DSM/RN/RM/EN/HCA</t>
  </si>
  <si>
    <t xml:space="preserve">FTE calculation - data request schedule </t>
  </si>
  <si>
    <t xml:space="preserve">Minimum number of staff required on each shift (AM, PM and N). Setting a Minimum Base FTE prevents the software calculating a recommended roster lower than the minimum FTE. The minimum FTE can be set on the basis of the:
• Minimum FTE required to provide essential cares only
• Actual minimum hours required on any given shift or day  
• Industry standards for specialty areas e.g. intensive care, mental health
• Research on nurse to patient ratios and patient outcomes
• DHB policy
Selection of a Minimum Base FTE for the software is a CCDM Council decision. </t>
  </si>
  <si>
    <t xml:space="preserve">The current budgeted FTE for the base roster, including planned and unplanned leave. Include all roles that provide direct and indirect patient care, 24/7. For example, RN, RM, EN, HCA, ACNM, CNC.  The budgeted FTE for ACNMs or CNCs if they undertake shift coordination and clinical in department are included here. Note: ACNMs and CNCs are designated senior nurses and go under 'DSN' in the software. </t>
  </si>
  <si>
    <t>2. Percentage of patients that were categorised 98.23% (100 - [457/25758 X 100]). This is the figure to enter into the software.</t>
  </si>
  <si>
    <t>3. Percentage of patients that were actualised 98.09% (100 - [491/25758 X 100]). This is the figure to enter into the software.</t>
  </si>
  <si>
    <t>1. Number of patients that were never categorised (n = 457) and never actualised (n = 491), includes those that were not categorised).</t>
  </si>
  <si>
    <t>Calculation</t>
  </si>
  <si>
    <t>Data source</t>
  </si>
  <si>
    <t>MECA</t>
  </si>
  <si>
    <t>Assumptions</t>
  </si>
  <si>
    <t>DHB Policy</t>
  </si>
  <si>
    <t>DHB policy</t>
  </si>
  <si>
    <t>Assumptions, calculations &amp; data source</t>
  </si>
  <si>
    <t>Stable HPPD (AM, PM, N over past 3 years)</t>
  </si>
  <si>
    <t>Use a new table for each ward/unit.</t>
  </si>
  <si>
    <t>Table 6 below is an assessment of the variables that contribute to successful variance response management.</t>
  </si>
  <si>
    <t>Table 6 below is an assessment of the variables that contribute to successful variance response management. Green is ‘good’, amber ‘average’ and orange ‘poor’.</t>
  </si>
  <si>
    <t>The current budgeted FTE for supernumerary roles including planned and unplanned leave. Include roles that provides hours for direct or indirect patient care and ward/unit related activities, Monday to Friday (usually during normal business hours). For example, CNM, CMM, ACNM, ACMM, specialist, educator, clinic, Allied Health and clerical staff. ACNMs that have one day/fortnight clinical administration would also be included in here for that portion of their FTE. 
DSN/DSM is used for all designated senior roles other than CNM/CMM.
If any of these roles e.g. CNM, CMM, or educator are not included in the ward budget then the FTE would be '0'.</t>
  </si>
  <si>
    <t>The 'usual' rostered hours for 'additional' each role (e.g. CNM, ACNM, CNC, CNS, NE, clinic, Allied Health, clerical).  This is not required if above roles not included in the ward budget.</t>
  </si>
  <si>
    <t>Nurses includes registered nurses (RNs) and enrolled nurses (ENs).</t>
  </si>
  <si>
    <t>Annual Leave</t>
  </si>
  <si>
    <t>Long Service Leave</t>
  </si>
  <si>
    <t>Expected Turnover</t>
  </si>
  <si>
    <t>Expected New Graduates</t>
  </si>
  <si>
    <t>HR or Pay roll</t>
  </si>
  <si>
    <t>HR or Pay roll system</t>
  </si>
  <si>
    <t>HR or Clinical Nurse or Midwife Manager</t>
  </si>
  <si>
    <t>DoN</t>
  </si>
  <si>
    <t>TrendCare file path:
Reports\Efficiency\Ward roster re-engineering report (select date range), filter to include/exclude 1:1 care</t>
  </si>
  <si>
    <t>This report shows all nursing hours (productive and non-productive) costed to a ward/unit for a specified time period.  This report gives a detailed breakdown of all role types including agency, casual and sick leave hours. This report contains the other productive hours imported into the software. (See tab 'Example 2').</t>
  </si>
  <si>
    <t>5. Rostered Shift Coordination hours</t>
  </si>
  <si>
    <t>6. Rostered additional hours</t>
  </si>
  <si>
    <t>Patient type benchmarking can be entered directly into the software on the Quality Checks tab.</t>
  </si>
  <si>
    <t>It is recommended that this table is completed in addition to the software data entry.</t>
  </si>
  <si>
    <t>The following assumptions and calculations set the foundations for calculating the staff available hours.</t>
  </si>
  <si>
    <t>The assumptions and calculations should be discussed and agreed by the CCDM Council. Document actual calculation to be used in the table below.</t>
  </si>
  <si>
    <t xml:space="preserve">Insert DHB calculated values in the table below. </t>
  </si>
  <si>
    <t>If required, insert additional columns for role type/level of experience.</t>
  </si>
  <si>
    <t>All of these hours are transcribed into the software.</t>
  </si>
  <si>
    <t>The values in Table 4 should be verified by your working party (or equivalent). Table 4 can be included in the final FTE calculation report or Available Hours tab exported from the software.</t>
  </si>
  <si>
    <t>Refer 'AssumCalcs' tab for assumptions &amp; calculations used to generate these numbers.  See 'SSHW Defaults' Tab for assumptions and default values.</t>
  </si>
  <si>
    <t>Use the agreed and documented calculations for each ward or unit.</t>
  </si>
  <si>
    <r>
      <t xml:space="preserve">The formulas and examples assume all </t>
    </r>
    <r>
      <rPr>
        <b/>
        <sz val="9"/>
        <rFont val="Calibri"/>
        <family val="2"/>
        <scheme val="minor"/>
      </rPr>
      <t>staff work 8 hours shifts</t>
    </r>
    <r>
      <rPr>
        <sz val="9"/>
        <rFont val="Calibri"/>
        <family val="2"/>
        <scheme val="minor"/>
      </rPr>
      <t>.</t>
    </r>
  </si>
  <si>
    <t xml:space="preserve">The word 'bureau' is used as a catch all term for staff from resource, bank, casual, pool, and or agency. </t>
  </si>
  <si>
    <t>Assumptions for bureau need to be based on the contract for the staff type most frequently used to fill shortfalls due to sick or bereavement or one on one care e.g. resource staff.</t>
  </si>
  <si>
    <t xml:space="preserve">Designated senior nurses or midwives (DSN, DSM) are all staff with a designated title as per the MECA. </t>
  </si>
  <si>
    <t>All staff types are entitled to 4 weeks annual leave per annum pro-rated.
After 5 years of continuous service staff are entitled to 5 weeks annual leave pro-rated.
Annual leave is taken at some stage during employment or paid out to staff when they leave the organisation.
Actual annual leave MECA entitlement is used for each role type.
Annual leave for bureau staff is not budgeted for by the ward or unit.
Annual leave is budgeted for all staff types at 100%.
Budgeted annual leave allows for the current financial year and does not address previously accrued leave.</t>
  </si>
  <si>
    <r>
      <t xml:space="preserve">Calculate per FTE using a weighted average of the MECA entitlement if there is a range of employment tenures within the ward or unit. 
Excludes bureau staff.
</t>
    </r>
    <r>
      <rPr>
        <b/>
        <sz val="11"/>
        <rFont val="Calibri"/>
        <family val="2"/>
        <scheme val="minor"/>
      </rPr>
      <t xml:space="preserve">Formula: </t>
    </r>
    <r>
      <rPr>
        <sz val="11"/>
        <rFont val="Calibri"/>
        <family val="2"/>
        <scheme val="minor"/>
      </rPr>
      <t xml:space="preserve">role type, (% FTE x 200 hours) + (% FTE x 160 hours) = hours per year per FTE
</t>
    </r>
    <r>
      <rPr>
        <b/>
        <sz val="11"/>
        <rFont val="Calibri"/>
        <family val="2"/>
        <scheme val="minor"/>
      </rPr>
      <t xml:space="preserve">Example: </t>
    </r>
    <r>
      <rPr>
        <sz val="11"/>
        <rFont val="Calibri"/>
        <family val="2"/>
        <scheme val="minor"/>
      </rPr>
      <t xml:space="preserve">70% of existing nurses have 5 weeks entitlement and 30% have 4 weeks entitlement, the weighted average calculation would be as follows: (70% x 200) + (30% x 160) = 188 hours per year per FTE.
</t>
    </r>
    <r>
      <rPr>
        <b/>
        <sz val="11"/>
        <rFont val="Calibri"/>
        <family val="2"/>
        <scheme val="minor"/>
      </rPr>
      <t>Formula to be used:</t>
    </r>
  </si>
  <si>
    <t>All staff working rotating shift patterns accrue shift leave as per the MECA. 
Where shift workers work the same number of qualifying shifts use the default 40 hours per FTE.
Where the number of qualifying shifts vary between staff use actual accrued shift leave to calculate the average entitlement by role type.
New graduates can take shift after 12 months of continuous service or have this paid out at completion of contract. 
Shift leave is taken at some stage during employment or paid out to staff when they leave the organisation.
Shift leave for bureau staff is not budgeted for by the ward or unit. 
Clinical Nurse or Midwife Manager’s normal hours are between 0800 and 1700 so there is no shift leave entitlement.</t>
  </si>
  <si>
    <r>
      <t xml:space="preserve">Use default 40 hours per FTE for all staff working rotating shift patterns.
OR
Calculate per FTE  for all staff working rotating shift patterns using the average shift leave accrual in the past three years for each role type (nurses, midwives, HCAs, DSN, DSM, CNM, CMM). 
</t>
    </r>
    <r>
      <rPr>
        <b/>
        <sz val="11"/>
        <rFont val="Calibri"/>
        <family val="2"/>
        <scheme val="minor"/>
      </rPr>
      <t>Formula:</t>
    </r>
    <r>
      <rPr>
        <sz val="11"/>
        <rFont val="Calibri"/>
        <family val="2"/>
        <scheme val="minor"/>
      </rPr>
      <t xml:space="preserve"> role type, sum shift leave accrued (hours) for past 3 years / sum budgeted FTE for that role for past 3 years.
Excludes bureau staff.
</t>
    </r>
    <r>
      <rPr>
        <b/>
        <sz val="11"/>
        <rFont val="Calibri"/>
        <family val="2"/>
        <scheme val="minor"/>
      </rPr>
      <t xml:space="preserve">Example: </t>
    </r>
    <r>
      <rPr>
        <sz val="11"/>
        <rFont val="Calibri"/>
        <family val="2"/>
        <scheme val="minor"/>
      </rPr>
      <t xml:space="preserve">nurses (1040 hours + 989 hours + 1001 hours) / (26.3 FTE + 27 FTE + 27.5 FTE) for RNs = 3030 / 80.8 = 37.5 hours per FTE.
</t>
    </r>
    <r>
      <rPr>
        <b/>
        <sz val="11"/>
        <rFont val="Calibri"/>
        <family val="2"/>
        <scheme val="minor"/>
      </rPr>
      <t>Formula to be used:</t>
    </r>
    <r>
      <rPr>
        <sz val="11"/>
        <rFont val="Calibri"/>
        <family val="2"/>
        <scheme val="minor"/>
      </rPr>
      <t xml:space="preserve">
</t>
    </r>
  </si>
  <si>
    <t>All staff types either take public holidays or work public holidays and gain a day off in lieu.
For full time staff the default of 11 days can be used. If there are a number of different FTE arrangements then it may be more accurate to calculate the public holidays based on the average accrued over the past three years.
All holidays in budget period are during Monday to Friday (or are Monday-ised) – and Clinical Manager works Monday to Friday.
Public holidays for bureau staff is not budgeted for by the ward or unit.</t>
  </si>
  <si>
    <t xml:space="preserve">MECA entitlement is 11 days (88 hours), applied to all role types.
Excludes bureau staff.
</t>
  </si>
  <si>
    <t>Long service leave is accrued at 1 day per year for all staff i.e. 8 hours per FTE per annum. Staff are only entitled to take long service leave after 5 years of continuous service. 
It is assumed that long service leave will be taken or paid out to staff when they leave the organisation.
Long service leave for bureau staff is not budgeted by the ward or unit.</t>
  </si>
  <si>
    <t>MECA entitlement 1 day (8 hours) per FTE for all role types.
Excludes bureau staff.</t>
  </si>
  <si>
    <t>Professional development is defined in the MECA as 'leave that enables employees to complete qualifications, to attend course and to undertake research or projects that are relevant to the employer and which facilitate the employees growth and development'. This may include training that is required to gain further specialty specific skills or knowledge beyond what can be taught 'on the job' e.g. ventilator training, acute pain management, non-invasive ventilation, stroke management. This should be in agreement with the nurse or midwife and in accordance with a documented professional development plan for the ward or unit.
Assumptions:
New Graduate Nurses receive 12 paid study days (96 hours) as part of their NETP plus 32 hours per full time equivalent in the MECA for all nurses.
Professional development for bureau staff is not budgeted  by the ward or unit.
Nurses preparing or maintaining a proficient portfolio are entitled to 1 day per annum. Nurses preparing or maintaining an expert or accomplished portfolio are entitled to 2 days per annum. For nurses working 8 hour shifts 1 day is 8 hours. For nurses working 10 hour shifts 1 day is 10 hours and so on.
All HCAs are working towards their Merit 1 or 2.
Professional development is accurately documented and paid by the DHB as continuing professional education or study leave.</t>
  </si>
  <si>
    <r>
      <t xml:space="preserve">Calculate per FTE as a weighted average of the MECA entitlement for each role type (nurse, midwife and HCA). 
Excludes bureau staff.
</t>
    </r>
    <r>
      <rPr>
        <b/>
        <sz val="11"/>
        <rFont val="Calibri"/>
        <family val="2"/>
        <scheme val="minor"/>
      </rPr>
      <t>Formula: RN or EN</t>
    </r>
    <r>
      <rPr>
        <sz val="11"/>
        <rFont val="Calibri"/>
        <family val="2"/>
        <scheme val="minor"/>
      </rPr>
      <t xml:space="preserve">, 32 hours + (% headcount x 1 day in hours) + (% headcount x 2 days in hours) = hours per FTE
</t>
    </r>
    <r>
      <rPr>
        <b/>
        <sz val="11"/>
        <rFont val="Calibri"/>
        <family val="2"/>
        <scheme val="minor"/>
      </rPr>
      <t>Formula: new graduate</t>
    </r>
    <r>
      <rPr>
        <sz val="11"/>
        <rFont val="Calibri"/>
        <family val="2"/>
        <scheme val="minor"/>
      </rPr>
      <t xml:space="preserve">, 32 hours per FTE + 96 hours x headcount/total FTE for that role)
</t>
    </r>
    <r>
      <rPr>
        <b/>
        <sz val="11"/>
        <rFont val="Calibri"/>
        <family val="2"/>
        <scheme val="minor"/>
      </rPr>
      <t>Example 1:</t>
    </r>
    <r>
      <rPr>
        <sz val="11"/>
        <rFont val="Calibri"/>
        <family val="2"/>
        <scheme val="minor"/>
      </rPr>
      <t xml:space="preserve"> RNs working 8 hour shifts; all are entitled to 32 hours per FTE + 10% nurses (headcount) entitled to additional 8 hours and 30% nurses (headcount) entitled to additional 16 hours = 32 + (10% x 8) + (30% x 16) =  32 + 0.8 + 4.8 = 37.6 hours applied per FTE for nurses.
</t>
    </r>
    <r>
      <rPr>
        <b/>
        <sz val="11"/>
        <rFont val="Calibri"/>
        <family val="2"/>
        <scheme val="minor"/>
      </rPr>
      <t>Example 2:</t>
    </r>
    <r>
      <rPr>
        <sz val="11"/>
        <rFont val="Calibri"/>
        <family val="2"/>
        <scheme val="minor"/>
      </rPr>
      <t xml:space="preserve"> New graduates working 8 hours shifts are entitled to 32 hours per FTE plus additional 96 hours per graduate. If there are 3 new graduates and they are working 0.8 FTE each (total 2.4 FTE). The calculation is 32 + (96 x 3 / 2.4) =  32 + 120 = 152 hours per FTE in total for new graduate professional development.
</t>
    </r>
    <r>
      <rPr>
        <b/>
        <sz val="11"/>
        <rFont val="Calibri"/>
        <family val="2"/>
        <scheme val="minor"/>
      </rPr>
      <t>Formula to use:</t>
    </r>
  </si>
  <si>
    <t>Training required to be completed periodically to meet mandatory requirements as set by the DHB e.g. fire, CPR, health &amp; safety, online training packages. This is in addition to professional development as defined in the MECA.
Mandatory training for bureau staff is not budgeted for by the ward or unit.</t>
  </si>
  <si>
    <r>
      <t xml:space="preserve">Calculate per headcount for each role type (nurse, midwife &amp; HCA). 
Excludes bureau staff.
Annualise any two or three yearly requirements.
</t>
    </r>
    <r>
      <rPr>
        <b/>
        <sz val="11"/>
        <rFont val="Calibri"/>
        <family val="2"/>
        <scheme val="minor"/>
      </rPr>
      <t>Formula:</t>
    </r>
    <r>
      <rPr>
        <sz val="11"/>
        <rFont val="Calibri"/>
        <family val="2"/>
        <scheme val="minor"/>
      </rPr>
      <t xml:space="preserve"> role type, sum of annualised hours x headcount / total FTE for that role.
</t>
    </r>
    <r>
      <rPr>
        <b/>
        <sz val="11"/>
        <rFont val="Calibri"/>
        <family val="2"/>
        <scheme val="minor"/>
      </rPr>
      <t>Example:</t>
    </r>
    <r>
      <rPr>
        <sz val="11"/>
        <rFont val="Calibri"/>
        <family val="2"/>
        <scheme val="minor"/>
      </rPr>
      <t xml:space="preserve"> RNs or ENs require manual handling 4 hours every 2 years, CPR 4 hours every 2 years, health &amp; safety 2 hours annually, fire 4 hours every 2 years. Total hours annualised = 8 hours. Total RN or EN headcount = 27. Total RN or EN FTE = 21.4. Mandatory training for RN or ENs = 8 x 27 = 216 / 21.4 = 10 hours per FTE
</t>
    </r>
    <r>
      <rPr>
        <b/>
        <sz val="11"/>
        <rFont val="Calibri"/>
        <family val="2"/>
        <scheme val="minor"/>
      </rPr>
      <t xml:space="preserve">Formula to use:
</t>
    </r>
  </si>
  <si>
    <t xml:space="preserve">All staff should receive orientation to the organisation or their new area of work. A good orientation for new staff results in better outcomes for the patient, staff and the organisation.
All staff receive a minimum 2 day organisational orientation. 
All staff receive a minimum 1 day ward orientation.
New Graduates have an additional 2 days orientation to receive extra certification or training as required by the organisation (e.g. Treaty of Waitangi, Health and Safety, IT training, TrendCare, etc.).
Orientation for bureau staff is not budgeted for by the ward or unit.
</t>
  </si>
  <si>
    <r>
      <t xml:space="preserve">Calculate per headcount according to DHB policy for each role type (nurse, midwife and HCA).
Formula: role type, expected new starters headcount x number hours for orientation or new starter FTE.
Example: new HCA, 3 new starters, 16 hours orientation, total of 2.4 FTE = 3 x 16 / 2.4 FTE = 48 / 2.4 = 20 hours per FTE
</t>
    </r>
    <r>
      <rPr>
        <b/>
        <sz val="11"/>
        <rFont val="Calibri"/>
        <family val="2"/>
        <scheme val="minor"/>
      </rPr>
      <t>Formula to use:</t>
    </r>
  </si>
  <si>
    <t>Certification or re-certification</t>
  </si>
  <si>
    <t>Certification or re-certification of technical skills required to work in a ward or unit e.g. patient controlled analgesia, phlebotomy, BiPAP, InterRai training.
Certification or re-certification requirements for bureau staff is not budgeted for by the ward or unit.
Certification or re-certification is accurately documented and paid by the DHB as continuing professional education or study leave.
Do not include if certification or re-certification is already included under professional development.</t>
  </si>
  <si>
    <r>
      <t xml:space="preserve">Calculate per headcount for each role type (nurse, midwife, HCA) according to DHB policy. Excludes certification completed as part of orientation.
Excludes bureau staff.
</t>
    </r>
    <r>
      <rPr>
        <b/>
        <sz val="11"/>
        <rFont val="Calibri"/>
        <family val="2"/>
        <scheme val="minor"/>
      </rPr>
      <t>Formula:</t>
    </r>
    <r>
      <rPr>
        <sz val="11"/>
        <rFont val="Calibri"/>
        <family val="2"/>
        <scheme val="minor"/>
      </rPr>
      <t xml:space="preserve"> role type,  sum of annualised hours x headcount / total FTE for that role.
</t>
    </r>
    <r>
      <rPr>
        <b/>
        <sz val="11"/>
        <rFont val="Calibri"/>
        <family val="2"/>
        <scheme val="minor"/>
      </rPr>
      <t xml:space="preserve">Example: </t>
    </r>
    <r>
      <rPr>
        <sz val="11"/>
        <rFont val="Calibri"/>
        <family val="2"/>
        <scheme val="minor"/>
      </rPr>
      <t xml:space="preserve">existing RN required to complete re-certification for cannulation or phlebotomy 4 hours every 3 years, advanced IV therapy 4 hours every 3 years. Total annualised hours = 4 + 4 / 3 = 2.6 hours per headcount per annum. RN total headcount = 27. RN total FTE = 21.4. Certification or re-certification hours = 2.6 x 27 = 72 / 21.4 = 3.28 hours per RN FTE per annum.
</t>
    </r>
    <r>
      <rPr>
        <b/>
        <sz val="11"/>
        <rFont val="Calibri"/>
        <family val="2"/>
        <scheme val="minor"/>
      </rPr>
      <t xml:space="preserve">Formula to use:
</t>
    </r>
  </si>
  <si>
    <t>Staff orientation includes some supernumerary time.  Supernumerary time is based on a graduating decrease in shared workload between the new staff member and the preceptor.
New nurses receive a minimum total of 120 hours supernumerary time. 
New HCAs receive a minimum of 40 hours supernumerary time. 
New graduates receive a minimum of 180 hours supernumerary time. The NETP specifications state they will be “sharing the clinical caseload for six weeks in total” (New Entry to Practice [NETP] and Aged Residential Care NETP Programme, p. 1). The 180 hours are calculated on the basis of three weeks supernumerary (120 hours) and a graduating decrease in shared workload for the remaining three weeks. For example, week 4 (30 hours supernumerary), week 5 (20 hours supernumerary), and week 6 (10 hours supernumerary). The exact split of hours between the NETP and clinical preceptor will be dependent on DHB policy, ward context and the identified individual needs of the graduate nurse.
Supernumerary time for bureau staff is not budgeted for by the ward or unit.</t>
  </si>
  <si>
    <r>
      <t xml:space="preserve">Calculate per headcount for new experienced staff (nurse, midwife and HCA) and new graduates according to DHB policy.
Excludes existing nurses and HCAs, DSN/DSM, CNM/CMM and bureau staff.
</t>
    </r>
    <r>
      <rPr>
        <b/>
        <sz val="11"/>
        <rFont val="Calibri"/>
        <family val="2"/>
        <scheme val="minor"/>
      </rPr>
      <t>Formula</t>
    </r>
    <r>
      <rPr>
        <sz val="11"/>
        <rFont val="Calibri"/>
        <family val="2"/>
        <scheme val="minor"/>
      </rPr>
      <t xml:space="preserve">: role type, expected new starters headcount x number supernumerary hours / new starter FTE.
</t>
    </r>
    <r>
      <rPr>
        <b/>
        <sz val="11"/>
        <rFont val="Calibri"/>
        <family val="2"/>
        <scheme val="minor"/>
      </rPr>
      <t>Example:</t>
    </r>
    <r>
      <rPr>
        <sz val="11"/>
        <rFont val="Calibri"/>
        <family val="2"/>
        <scheme val="minor"/>
      </rPr>
      <t xml:space="preserve"> new HCA, 3 new starters, 20 hours supernumerary, total of 2.4 FTE = 3 x 20 / 2.4 FTE = 60 / 2.4 = 25 hours per FTE.
</t>
    </r>
    <r>
      <rPr>
        <b/>
        <sz val="11"/>
        <rFont val="Calibri"/>
        <family val="2"/>
        <scheme val="minor"/>
      </rPr>
      <t>Formula to use:</t>
    </r>
  </si>
  <si>
    <t>Sick or Bereavement</t>
  </si>
  <si>
    <r>
      <t xml:space="preserve">Sick or bereavement leave is a provision in the MECA for unexpected leave and therefore is not planned to be taken in  the same way as annual leave.
Actual sick leave is used to calculate the average sick leave by staff type.
Sick leave or bereavement is budgeted for all staff types at 100% of the average.
ACC is included when paid for by the ward or unit cost centre.
Sick or bereavement leave taken as unpaid time or annual leave is not included. 
Includes sick or bereavement leave approved as discretionary leave.
Sick or bereavement leave for bureau staff is not budgeted for.
</t>
    </r>
    <r>
      <rPr>
        <u/>
        <sz val="11"/>
        <rFont val="Calibri"/>
        <family val="2"/>
        <scheme val="minor"/>
      </rPr>
      <t>Non Work Related ACC</t>
    </r>
    <r>
      <rPr>
        <sz val="11"/>
        <rFont val="Calibri"/>
        <family val="2"/>
        <scheme val="minor"/>
      </rPr>
      <t xml:space="preserve"> 
First week - DHB pays sick leave at 100% costed to employee's code.
Subsequent weeks  -  ACC pays 80% and DHB pays top up of 20% (if employee has sick leave available and the employee requests this), costed to employee's code.
</t>
    </r>
    <r>
      <rPr>
        <u/>
        <sz val="11"/>
        <rFont val="Calibri"/>
        <family val="2"/>
        <scheme val="minor"/>
      </rPr>
      <t>Work Related ACC</t>
    </r>
    <r>
      <rPr>
        <sz val="11"/>
        <rFont val="Calibri"/>
        <family val="2"/>
        <scheme val="minor"/>
      </rPr>
      <t xml:space="preserve">
First week - DHB pays ACC leave at 100% costed to employee's code (this is coded as 1st week ACC and is not reduced off the employee's sick leave balance). 
Subsequent weeks - ACC pays 80% and DHB pays top up of 20% (if employee has sick leave available and the employee requests this), costed to employee's code.</t>
    </r>
  </si>
  <si>
    <r>
      <t xml:space="preserve">Calculate per FTE based on the average hours taken in the past 3 years for each role type (nurse, midwife, HCA, designated senior nurse). Include ACC where paid for by the ward or unit cost centre. Include sick or bereavement leave approved as discretionary leave. Excludes leave taken as unpaid leave or paid as annual leave.
Excludes bureau staff.
</t>
    </r>
    <r>
      <rPr>
        <b/>
        <sz val="11"/>
        <rFont val="Calibri"/>
        <family val="2"/>
        <scheme val="minor"/>
      </rPr>
      <t xml:space="preserve">Formula: </t>
    </r>
    <r>
      <rPr>
        <sz val="11"/>
        <rFont val="Calibri"/>
        <family val="2"/>
        <scheme val="minor"/>
      </rPr>
      <t xml:space="preserve">sum total hours paid as sick or bereavement over past 3 years / sum budgeted FTE for that role type for past three years.
</t>
    </r>
    <r>
      <rPr>
        <b/>
        <sz val="11"/>
        <rFont val="Calibri"/>
        <family val="2"/>
        <scheme val="minor"/>
      </rPr>
      <t>Example:</t>
    </r>
    <r>
      <rPr>
        <sz val="11"/>
        <rFont val="Calibri"/>
        <family val="2"/>
        <scheme val="minor"/>
      </rPr>
      <t xml:space="preserve"> (2500 hours + 2080 hours + 2100 hours) / (26.3 FTE + 27 FTE + 27.5 FTE) for RNs = 6680 / 80.8 = 82.67 hours per FTE per annum
</t>
    </r>
    <r>
      <rPr>
        <b/>
        <sz val="11"/>
        <rFont val="Calibri"/>
        <family val="2"/>
        <scheme val="minor"/>
      </rPr>
      <t>Formula to be used:</t>
    </r>
  </si>
  <si>
    <t>Maternity or Parental</t>
  </si>
  <si>
    <t xml:space="preserve">Applies to all nursing staff.
Top up paid by the DHB for up to 14 weeks as per MECA.
</t>
  </si>
  <si>
    <t>Calculated per headcount  divided by the total budgeted FTE.</t>
  </si>
  <si>
    <t>Applies to all nursing staff. 
Leave to attend meetings i.e. NZNO. Training = 3 days per new delegate. Planning = 1 day per existing delegate. Calculation based on existing number of delegate per ward or unit with XX% of expected turnover.
On call roster leave allocation as per MECA, where this applies.
Preceptor training where a service takes new graduates (as per new graduate specifications) if not included under professional development.
Other leave for bureau is not budgeted for by the ward or unit.</t>
  </si>
  <si>
    <r>
      <t xml:space="preserve">Leave for NZNO meetings
Calculate per headcount divided by the total budgeted FTE  based on MECA entitlement for NZNO delegates. 
</t>
    </r>
    <r>
      <rPr>
        <b/>
        <sz val="11"/>
        <rFont val="Calibri"/>
        <family val="2"/>
        <scheme val="minor"/>
      </rPr>
      <t>Formula:</t>
    </r>
    <r>
      <rPr>
        <sz val="11"/>
        <rFont val="Calibri"/>
        <family val="2"/>
        <scheme val="minor"/>
      </rPr>
      <t xml:space="preserve"> (1 day x number existing delegates in that ward or unit) + (XX% delegate turnover x number existing delegates in that ward or unit x 3 days) / total current budgeted FTE (excluding bureau).
</t>
    </r>
    <r>
      <rPr>
        <b/>
        <sz val="11"/>
        <rFont val="Calibri"/>
        <family val="2"/>
        <scheme val="minor"/>
      </rPr>
      <t>Example:</t>
    </r>
    <r>
      <rPr>
        <sz val="11"/>
        <rFont val="Calibri"/>
        <family val="2"/>
        <scheme val="minor"/>
      </rPr>
      <t xml:space="preserve"> (8 hours x 2 delegates) + (30% x 2 delegates x 24 hours) / total 27 FTE = 16 + 14.4 / 27 = 1.13 hours per FTE. 
Preceptor training
Included under professional development. No further hours required.
</t>
    </r>
    <r>
      <rPr>
        <b/>
        <sz val="11"/>
        <rFont val="Calibri"/>
        <family val="2"/>
        <scheme val="minor"/>
      </rPr>
      <t xml:space="preserve">Formula to use:
</t>
    </r>
  </si>
  <si>
    <t>Clinical nurse or midwife manager
NZNO</t>
  </si>
  <si>
    <t>Staff turnover occurs in every ward or unit. The CCDM software assumes that turnover within the current budgeted FTE is replaced.  The software replaces turnover with new experienced staff, unless new graduates are expected (see next item below). Current new graduates are on fixed term contracts and should be included as turnover.
Turnover for bureau staff is not budgeted for by the ward or unit.</t>
  </si>
  <si>
    <r>
      <t xml:space="preserve">Calculate staff turnover for that ward or unit, over the past three years. Calculate for each role, RN, EN, HCA, DSN. Include new graduates on fixed term contracts.
</t>
    </r>
    <r>
      <rPr>
        <b/>
        <sz val="11"/>
        <rFont val="Calibri"/>
        <family val="2"/>
        <scheme val="minor"/>
      </rPr>
      <t xml:space="preserve">Formula: </t>
    </r>
    <r>
      <rPr>
        <sz val="11"/>
        <rFont val="Calibri"/>
        <family val="2"/>
        <scheme val="minor"/>
      </rPr>
      <t xml:space="preserve">sum of FTE turnover per role over the past three years / 3
</t>
    </r>
    <r>
      <rPr>
        <b/>
        <sz val="11"/>
        <rFont val="Calibri"/>
        <family val="2"/>
        <scheme val="minor"/>
      </rPr>
      <t>Example:</t>
    </r>
    <r>
      <rPr>
        <sz val="11"/>
        <rFont val="Calibri"/>
        <family val="2"/>
        <scheme val="minor"/>
      </rPr>
      <t xml:space="preserve"> 3.2 FTE + 1.5 FTE + 4.3 FTE = 9 FTE / 3 years = 3 FTE per annum. 
</t>
    </r>
    <r>
      <rPr>
        <b/>
        <sz val="11"/>
        <rFont val="Calibri"/>
        <family val="2"/>
        <scheme val="minor"/>
      </rPr>
      <t>Formula to use:</t>
    </r>
  </si>
  <si>
    <t xml:space="preserve">New graduate (RNs and or ENs) are expected in every ward or unit (if none is expected enter zero). New graduates have less available or productive hours than existing staff  (or new experienced staff). New graduate FTE that exceeds turnover FTE is intended as 'new' or 'additional' FTE.  
There are no new graduates expected for bureau staff.
</t>
  </si>
  <si>
    <t>New graduate FTE for that ward or unit as agreed or planned by the DHB for the upcoming financial year. Includes both funded and non-funded new graduates.</t>
  </si>
  <si>
    <t>DEFAULT hours for calculating staff available hours</t>
  </si>
  <si>
    <t>As per the MECA</t>
  </si>
  <si>
    <t>Existing nurses and HCAs have continuous service of 5 years or more. New experienced nurses will come with a mixture of employment tenures. New graduates are entitled to 4 weeks annual leave. Bureau are entitled to annual leave as per their contract and have 5 years or more of continuous service. The CNM has 5 or more years of continuous service with the DHB.</t>
  </si>
  <si>
    <t>All staff are shift workers except for the CNM. All shift workers work the same number of qualifying shifts. All staff work 8 hours shifts.</t>
  </si>
  <si>
    <r>
      <t>All staff qualify for public holidays as per the MECA entitlement.</t>
    </r>
    <r>
      <rPr>
        <sz val="10"/>
        <rFont val="Calibri"/>
        <family val="2"/>
        <scheme val="minor"/>
      </rPr>
      <t xml:space="preserve"> All staff work 8 hour shifts.</t>
    </r>
  </si>
  <si>
    <t>Long service leave is accrued at 1 day per year for all staff (including bureau). All staff work 8 hours shifts.</t>
  </si>
  <si>
    <t>Existing and new experienced nurses are preparing or maintaining a proficient portfolio. Existing and new experienced HCAs are working towards their Merit 1 or 2. New graduates receive 96 hours as part of their NETP plus 32 hours/full time equivalent in the MECA for all nurses. Assumes all nurses are working full time and 8 hours shifts. Bureau professional development is not paid for from the ward/unit budget. The CNM is preparing or maintaining an expert portfolio. All staff work 8 hours shifts.</t>
  </si>
  <si>
    <t>Training required to be completed periodically to meet mandatory requirements as set by the DHB e.g. fire, CPR, health &amp; safety, online training packages. This is in addition to professional development as defined in the MECA. Assumes bureau mandatory training is not paid for from the ward/unit budget.</t>
  </si>
  <si>
    <t>All new staff should receive orientation to the organisation and/or area of work. Assumes new staff work full time, 8 hour shifts. Assumes bureau orientation is not paid for from the ward/unit budget.</t>
  </si>
  <si>
    <t>Certification/recertification is in addition to professional development and based on the hours required to maintain technical competence in the role. Assumes certification for new staff is accounted for under orientation. Assumes bureau is not paid for from the ward/unit budget.</t>
  </si>
  <si>
    <t>All new staff require some supernumerary time to receive on the job training. This may be in the form of a shared workload. Assumes new staff work full time, 8 hours shifts.  Assumes bureau supernumerary time is not paid for from the ward/unit budget.</t>
  </si>
  <si>
    <t>All staff are entitled to take up to 10 working days/annum as per the MECA. Assumes staff work 8 hour shifts. Assumes bureau do not have sick leave in their contract.</t>
  </si>
  <si>
    <t>Maternity/ Parental</t>
  </si>
  <si>
    <t>Assumes no maternity/ parental leave is anticipated.</t>
  </si>
  <si>
    <t>Assumes no other leave is anticipated.</t>
  </si>
  <si>
    <t>Complete the following table, in order to determine if weighted averages should be used for certain calculations in Table 4.</t>
  </si>
  <si>
    <t>The amount of hours that has been agreed by the DHB in the TrendCare business rules (or similar) for 'shift coordination' for each day of the week for each shift (AM, PM, Night). This may vary from the actuals recorded in TrendCare, as this should be actualised on the day. Refer TrendCare Benchmarking for guidance.</t>
  </si>
  <si>
    <t>Ward productive and non-productive hours report</t>
  </si>
  <si>
    <t>TrendCare fire path: Reports\Efficiency\Ward productive and non-productive hours report (selected date range), filter to exclude clerical</t>
  </si>
  <si>
    <t>The other productive hours are all the hours recorded in TrendCare - Allocate Staff screen. Other productive hours includes all hours that are reasonably expected to occur 24/7. It excludes clinical in department, shift coordination, clinical administration and all non-productive hours. These hours are included elsewhere in the calculation. Use of the Allocate Staff screen should be governed by the DHBs TrendCare Business rules.</t>
  </si>
  <si>
    <t>TrendCare quality checks</t>
  </si>
  <si>
    <t>Within last 12 months</t>
  </si>
  <si>
    <t>Calculation of staffing hours available</t>
  </si>
  <si>
    <t>TOTAL</t>
  </si>
  <si>
    <t>Enter total care hours for the year HERE</t>
  </si>
  <si>
    <t>Start by entering the total care hours for the year in cell B7. Then complete the green columns in the table below.</t>
  </si>
  <si>
    <t xml:space="preserve">This table provides additional information by calculating the HPPD variance as hours, an FTE and percentage. </t>
  </si>
  <si>
    <t>These figures can then used to inform decision making and in the FTE calculation check list.</t>
  </si>
  <si>
    <t>Percentage hours outside of benchmark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</si>
</sst>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sz val="18"/>
      <color theme="1"/>
      <name val="Calibri"/>
      <family val="2"/>
      <scheme val="minor"/>
    </font>
    <font>
      <sz val="9"/>
      <color indexed="81"/>
      <name val="Tahoma"/>
      <family val="2"/>
    </font>
    <font>
      <b/>
      <sz val="9"/>
      <color indexed="81"/>
      <name val="Tahoma"/>
      <family val="2"/>
    </font>
    <font>
      <b/>
      <sz val="11"/>
      <color rgb="FFFA7D00"/>
      <name val="Calibri"/>
      <family val="2"/>
      <scheme val="minor"/>
    </font>
    <font>
      <sz val="11"/>
      <color rgb="FFFF0000"/>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9"/>
      <color theme="4"/>
      <name val="Calibri"/>
      <family val="2"/>
      <scheme val="minor"/>
    </font>
    <font>
      <b/>
      <sz val="12"/>
      <color theme="4"/>
      <name val="Calibri"/>
      <family val="2"/>
      <scheme val="minor"/>
    </font>
    <font>
      <sz val="11"/>
      <color rgb="FF3F3F76"/>
      <name val="Calibri"/>
      <family val="2"/>
      <scheme val="minor"/>
    </font>
    <font>
      <b/>
      <sz val="11"/>
      <color theme="4"/>
      <name val="Calibri"/>
      <family val="2"/>
      <scheme val="minor"/>
    </font>
    <font>
      <sz val="11"/>
      <color theme="3"/>
      <name val="Calibri"/>
      <family val="2"/>
      <scheme val="minor"/>
    </font>
    <font>
      <b/>
      <sz val="11"/>
      <color rgb="FFFFFFFF"/>
      <name val="Calibri"/>
      <family val="2"/>
      <scheme val="minor"/>
    </font>
    <font>
      <sz val="11"/>
      <color rgb="FF000000"/>
      <name val="Calibri"/>
      <family val="2"/>
      <scheme val="minor"/>
    </font>
    <font>
      <sz val="16"/>
      <color rgb="FF00B050"/>
      <name val="Wingdings"/>
      <charset val="2"/>
    </font>
    <font>
      <sz val="16"/>
      <color rgb="FFFFC000"/>
      <name val="Wingdings"/>
      <charset val="2"/>
    </font>
    <font>
      <sz val="16"/>
      <color rgb="FFFF6600"/>
      <name val="Wingdings"/>
      <charset val="2"/>
    </font>
    <font>
      <sz val="16"/>
      <color rgb="FFED7D31"/>
      <name val="Wingdings"/>
      <charset val="2"/>
    </font>
    <font>
      <sz val="16"/>
      <color rgb="FF00B050"/>
      <name val="Calibri"/>
      <family val="2"/>
      <scheme val="minor"/>
    </font>
    <font>
      <sz val="16"/>
      <color rgb="FFFFC000"/>
      <name val="Calibri"/>
      <family val="2"/>
      <scheme val="minor"/>
    </font>
    <font>
      <sz val="16"/>
      <color rgb="FFFF6600"/>
      <name val="Calibri"/>
      <family val="2"/>
      <scheme val="minor"/>
    </font>
    <font>
      <b/>
      <sz val="11"/>
      <color theme="0"/>
      <name val="Calibri"/>
      <family val="2"/>
      <scheme val="minor"/>
    </font>
    <font>
      <i/>
      <sz val="8"/>
      <color theme="1"/>
      <name val="Calibri"/>
      <family val="2"/>
      <scheme val="minor"/>
    </font>
    <font>
      <b/>
      <sz val="12"/>
      <name val="Calibri"/>
      <family val="2"/>
      <scheme val="minor"/>
    </font>
    <font>
      <sz val="9"/>
      <name val="Calibri"/>
      <family val="2"/>
      <scheme val="minor"/>
    </font>
    <font>
      <u/>
      <sz val="11"/>
      <name val="Calibri"/>
      <family val="2"/>
      <scheme val="minor"/>
    </font>
    <font>
      <b/>
      <sz val="9"/>
      <name val="Calibri"/>
      <family val="2"/>
      <scheme val="minor"/>
    </font>
    <font>
      <sz val="10"/>
      <color theme="1"/>
      <name val="Calibri"/>
      <family val="2"/>
      <scheme val="minor"/>
    </font>
    <font>
      <sz val="10"/>
      <name val="Calibri"/>
      <family val="2"/>
      <scheme val="minor"/>
    </font>
  </fonts>
  <fills count="7">
    <fill>
      <patternFill patternType="none"/>
    </fill>
    <fill>
      <patternFill patternType="gray125"/>
    </fill>
    <fill>
      <patternFill patternType="solid">
        <fgColor rgb="FFF2F2F2"/>
      </patternFill>
    </fill>
    <fill>
      <patternFill patternType="solid">
        <fgColor rgb="FFFFCC99"/>
      </patternFill>
    </fill>
    <fill>
      <patternFill patternType="solid">
        <fgColor theme="6" tint="0.79998168889431442"/>
        <bgColor theme="6" tint="0.79998168889431442"/>
      </patternFill>
    </fill>
    <fill>
      <patternFill patternType="solid">
        <fgColor theme="6"/>
        <bgColor indexed="64"/>
      </patternFill>
    </fill>
    <fill>
      <patternFill patternType="solid">
        <fgColor theme="0"/>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thin">
        <color theme="6"/>
      </left>
      <right style="thin">
        <color theme="6"/>
      </right>
      <top style="thin">
        <color theme="6"/>
      </top>
      <bottom style="medium">
        <color theme="6"/>
      </bottom>
      <diagonal/>
    </border>
    <border>
      <left style="thin">
        <color theme="6"/>
      </left>
      <right style="thin">
        <color theme="6"/>
      </right>
      <top style="thin">
        <color theme="6"/>
      </top>
      <bottom style="thin">
        <color theme="6"/>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4" fillId="2" borderId="1" applyNumberFormat="0" applyAlignment="0" applyProtection="0"/>
    <xf numFmtId="9" fontId="9" fillId="0" borderId="0" applyFont="0" applyFill="0" applyBorder="0" applyAlignment="0" applyProtection="0"/>
    <xf numFmtId="0" fontId="14" fillId="3" borderId="1" applyNumberFormat="0" applyAlignment="0" applyProtection="0"/>
    <xf numFmtId="0" fontId="10" fillId="0" borderId="5" applyNumberFormat="0" applyFill="0" applyAlignment="0" applyProtection="0"/>
  </cellStyleXfs>
  <cellXfs count="103">
    <xf numFmtId="0" fontId="0" fillId="0" borderId="0" xfId="0"/>
    <xf numFmtId="0" fontId="1" fillId="0" borderId="0" xfId="0" applyFont="1"/>
    <xf numFmtId="0" fontId="0" fillId="0" borderId="0" xfId="0" applyAlignment="1">
      <alignment horizontal="left" vertical="top" wrapText="1"/>
    </xf>
    <xf numFmtId="0" fontId="0" fillId="0" borderId="0" xfId="0" applyAlignment="1">
      <alignment horizontal="center" vertical="top" wrapText="1"/>
    </xf>
    <xf numFmtId="0" fontId="6" fillId="0" borderId="0" xfId="0" applyFont="1"/>
    <xf numFmtId="0" fontId="7" fillId="0" borderId="0" xfId="0" applyFont="1"/>
    <xf numFmtId="0" fontId="0" fillId="0" borderId="0" xfId="0" applyAlignment="1">
      <alignment horizontal="center" vertical="center"/>
    </xf>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0" fillId="0" borderId="0" xfId="0" applyAlignment="1">
      <alignment vertical="top" wrapText="1"/>
    </xf>
    <xf numFmtId="0" fontId="0" fillId="0" borderId="0" xfId="0" applyAlignment="1">
      <alignment vertical="center"/>
    </xf>
    <xf numFmtId="0" fontId="0" fillId="0" borderId="0" xfId="0" applyAlignment="1">
      <alignment vertical="top"/>
    </xf>
    <xf numFmtId="0" fontId="6" fillId="0" borderId="0" xfId="0" applyFont="1"/>
    <xf numFmtId="0" fontId="0" fillId="0" borderId="0" xfId="0" applyAlignment="1">
      <alignment horizontal="center" vertical="top" wrapText="1"/>
    </xf>
    <xf numFmtId="0" fontId="6" fillId="0" borderId="0" xfId="0" applyFont="1"/>
    <xf numFmtId="0" fontId="6" fillId="0" borderId="0" xfId="0" applyFont="1" applyProtection="1">
      <protection locked="0"/>
    </xf>
    <xf numFmtId="0" fontId="0" fillId="0" borderId="0" xfId="0" applyProtection="1">
      <protection locked="0"/>
    </xf>
    <xf numFmtId="0" fontId="5" fillId="0" borderId="0" xfId="0" applyFont="1" applyProtection="1">
      <protection locked="0"/>
    </xf>
    <xf numFmtId="0" fontId="8" fillId="0" borderId="0" xfId="0" applyFont="1" applyProtection="1">
      <protection locked="0"/>
    </xf>
    <xf numFmtId="0" fontId="5" fillId="0" borderId="0" xfId="0" applyFont="1" applyAlignment="1" applyProtection="1">
      <alignment horizontal="left"/>
      <protection locked="0"/>
    </xf>
    <xf numFmtId="0" fontId="0" fillId="0" borderId="0" xfId="0" applyAlignment="1" applyProtection="1">
      <alignment vertical="top" wrapText="1"/>
      <protection locked="0"/>
    </xf>
    <xf numFmtId="0" fontId="0" fillId="0" borderId="0" xfId="0" applyFill="1" applyAlignment="1">
      <alignment horizontal="left" vertical="top" wrapText="1"/>
    </xf>
    <xf numFmtId="0" fontId="5" fillId="0" borderId="0" xfId="0" applyFont="1"/>
    <xf numFmtId="0" fontId="12" fillId="0" borderId="0" xfId="0" applyFont="1" applyFill="1" applyBorder="1"/>
    <xf numFmtId="0" fontId="13" fillId="0" borderId="0" xfId="0" applyFont="1" applyFill="1" applyBorder="1"/>
    <xf numFmtId="0" fontId="0" fillId="0" borderId="0" xfId="0" applyAlignment="1">
      <alignment wrapText="1"/>
    </xf>
    <xf numFmtId="9" fontId="4" fillId="2" borderId="1" xfId="2" applyFont="1" applyFill="1" applyBorder="1"/>
    <xf numFmtId="0" fontId="0" fillId="0" borderId="0" xfId="0" pivotButton="1"/>
    <xf numFmtId="0" fontId="0" fillId="0" borderId="0" xfId="0" applyAlignment="1">
      <alignment horizontal="left"/>
    </xf>
    <xf numFmtId="0" fontId="0" fillId="0" borderId="0" xfId="0" applyNumberFormat="1"/>
    <xf numFmtId="0" fontId="16" fillId="0" borderId="0" xfId="0" applyFont="1"/>
    <xf numFmtId="0" fontId="0" fillId="0" borderId="0" xfId="0" applyFill="1" applyAlignment="1">
      <alignment vertical="center" wrapText="1"/>
    </xf>
    <xf numFmtId="0" fontId="0" fillId="0" borderId="0" xfId="0" applyAlignment="1">
      <alignment vertical="center" wrapText="1"/>
    </xf>
    <xf numFmtId="0" fontId="15" fillId="0" borderId="0" xfId="0" applyFont="1" applyFill="1" applyBorder="1" applyAlignment="1">
      <alignment vertical="center" wrapText="1"/>
    </xf>
    <xf numFmtId="9" fontId="0" fillId="0" borderId="0" xfId="2" applyFont="1" applyAlignment="1">
      <alignment vertical="center"/>
    </xf>
    <xf numFmtId="0" fontId="0" fillId="0" borderId="0" xfId="0" applyFont="1"/>
    <xf numFmtId="0" fontId="11" fillId="0" borderId="0" xfId="0" applyFont="1" applyFill="1" applyBorder="1" applyAlignment="1">
      <alignment vertical="center" wrapText="1"/>
    </xf>
    <xf numFmtId="0" fontId="8" fillId="3" borderId="1" xfId="3" applyFont="1" applyAlignment="1">
      <alignment vertical="center" wrapText="1"/>
    </xf>
    <xf numFmtId="0" fontId="8" fillId="3" borderId="1" xfId="3" applyFont="1" applyAlignment="1">
      <alignment vertical="center"/>
    </xf>
    <xf numFmtId="0" fontId="4" fillId="2" borderId="1" xfId="1" applyAlignment="1">
      <alignment vertical="center" wrapText="1"/>
    </xf>
    <xf numFmtId="0" fontId="4" fillId="2" borderId="1" xfId="1" applyAlignment="1">
      <alignment vertical="center"/>
    </xf>
    <xf numFmtId="0" fontId="0" fillId="0" borderId="2" xfId="0" applyBorder="1"/>
    <xf numFmtId="0" fontId="10" fillId="0" borderId="0" xfId="0" applyFont="1" applyAlignment="1">
      <alignment horizontal="right"/>
    </xf>
    <xf numFmtId="0" fontId="10" fillId="0" borderId="3" xfId="0" applyFont="1" applyBorder="1"/>
    <xf numFmtId="0" fontId="0" fillId="4" borderId="4" xfId="0" applyFont="1" applyFill="1" applyBorder="1"/>
    <xf numFmtId="0" fontId="10" fillId="0" borderId="0" xfId="0" applyFont="1" applyAlignment="1">
      <alignment horizontal="left" vertical="center"/>
    </xf>
    <xf numFmtId="0" fontId="10" fillId="4" borderId="4" xfId="0" applyFont="1" applyFill="1" applyBorder="1" applyAlignment="1">
      <alignment horizontal="left" vertical="center"/>
    </xf>
    <xf numFmtId="0" fontId="18" fillId="0" borderId="0" xfId="0" applyFont="1" applyBorder="1" applyAlignment="1">
      <alignment horizontal="left" vertical="center" wrapText="1"/>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17" fillId="5" borderId="0" xfId="0" applyFont="1" applyFill="1" applyBorder="1" applyAlignment="1">
      <alignment horizontal="left" vertical="center" wrapText="1"/>
    </xf>
    <xf numFmtId="0" fontId="17" fillId="5" borderId="0" xfId="0" applyFont="1" applyFill="1" applyBorder="1" applyAlignment="1">
      <alignment horizontal="center" vertical="center" wrapText="1"/>
    </xf>
    <xf numFmtId="0" fontId="26" fillId="5" borderId="0" xfId="0" applyFont="1" applyFill="1"/>
    <xf numFmtId="0" fontId="27" fillId="0" borderId="0" xfId="0" applyFont="1" applyAlignment="1">
      <alignment horizontal="left" vertical="center"/>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28" fillId="0" borderId="0" xfId="0" applyFont="1" applyFill="1" applyBorder="1" applyAlignment="1">
      <alignment vertical="top"/>
    </xf>
    <xf numFmtId="0" fontId="29" fillId="0" borderId="0" xfId="0" applyFont="1" applyFill="1" applyBorder="1" applyAlignment="1">
      <alignment vertical="top"/>
    </xf>
    <xf numFmtId="0" fontId="12" fillId="0" borderId="0" xfId="0" applyFont="1" applyFill="1" applyBorder="1" applyAlignment="1">
      <alignment vertical="top"/>
    </xf>
    <xf numFmtId="0" fontId="8" fillId="0" borderId="0" xfId="0" applyFont="1" applyFill="1" applyAlignment="1">
      <alignment vertical="top" wrapText="1"/>
    </xf>
    <xf numFmtId="0" fontId="8" fillId="0" borderId="0" xfId="0" applyFont="1"/>
    <xf numFmtId="0" fontId="11" fillId="0" borderId="0" xfId="0" applyFont="1" applyFill="1" applyBorder="1" applyAlignment="1">
      <alignment vertical="top" wrapText="1"/>
    </xf>
    <xf numFmtId="0" fontId="8" fillId="0" borderId="0" xfId="0" applyFont="1" applyFill="1" applyAlignment="1">
      <alignment horizontal="left" vertical="top" wrapText="1"/>
    </xf>
    <xf numFmtId="0" fontId="8" fillId="0" borderId="0" xfId="0" applyFont="1" applyFill="1" applyAlignment="1">
      <alignment vertical="top"/>
    </xf>
    <xf numFmtId="0" fontId="0" fillId="0" borderId="0" xfId="0" applyFont="1" applyProtection="1">
      <protection locked="0"/>
    </xf>
    <xf numFmtId="15" fontId="5" fillId="0" borderId="0" xfId="0" applyNumberFormat="1" applyFont="1"/>
    <xf numFmtId="0" fontId="11" fillId="0" borderId="0" xfId="0" applyFont="1" applyFill="1" applyAlignment="1">
      <alignment vertical="top" wrapText="1"/>
    </xf>
    <xf numFmtId="0" fontId="11" fillId="6" borderId="0" xfId="0" applyFont="1" applyFill="1" applyAlignment="1">
      <alignment vertical="top" wrapText="1"/>
    </xf>
    <xf numFmtId="0" fontId="8" fillId="6" borderId="0" xfId="0" applyFont="1" applyFill="1" applyAlignment="1">
      <alignment horizontal="left" vertical="top" wrapText="1"/>
    </xf>
    <xf numFmtId="0" fontId="8" fillId="6" borderId="0" xfId="0" applyFont="1" applyFill="1" applyAlignment="1">
      <alignment vertical="top" wrapText="1"/>
    </xf>
    <xf numFmtId="0" fontId="8" fillId="6" borderId="0" xfId="0" applyFont="1" applyFill="1" applyAlignment="1">
      <alignment vertical="top"/>
    </xf>
    <xf numFmtId="0" fontId="0" fillId="0" borderId="0" xfId="0" applyFill="1" applyBorder="1" applyAlignment="1">
      <alignment vertical="center" wrapText="1"/>
    </xf>
    <xf numFmtId="0" fontId="0" fillId="0" borderId="0" xfId="0" applyBorder="1" applyAlignment="1">
      <alignment vertical="center" wrapText="1"/>
    </xf>
    <xf numFmtId="0" fontId="0" fillId="0" borderId="0" xfId="0" applyBorder="1" applyAlignment="1">
      <alignment vertical="top" wrapText="1"/>
    </xf>
    <xf numFmtId="0" fontId="0" fillId="0" borderId="0" xfId="0" applyBorder="1" applyAlignment="1">
      <alignment horizontal="center" vertical="center"/>
    </xf>
    <xf numFmtId="0" fontId="32" fillId="0" borderId="0" xfId="0" applyFont="1" applyBorder="1" applyAlignment="1">
      <alignment vertical="center" wrapText="1"/>
    </xf>
    <xf numFmtId="0" fontId="0" fillId="0" borderId="0" xfId="0" applyFont="1" applyBorder="1" applyAlignment="1">
      <alignment horizontal="center" vertical="center"/>
    </xf>
    <xf numFmtId="0" fontId="4" fillId="2" borderId="0" xfId="1" applyBorder="1" applyAlignment="1">
      <alignment vertical="center" wrapText="1"/>
    </xf>
    <xf numFmtId="0" fontId="4" fillId="2" borderId="0" xfId="1" applyBorder="1" applyAlignment="1">
      <alignment horizontal="center" vertical="center"/>
    </xf>
    <xf numFmtId="0" fontId="0" fillId="0" borderId="0" xfId="0" applyBorder="1" applyAlignment="1">
      <alignment vertical="center"/>
    </xf>
    <xf numFmtId="0" fontId="14" fillId="3" borderId="0" xfId="3" applyBorder="1" applyAlignment="1">
      <alignment vertical="center" wrapText="1"/>
    </xf>
    <xf numFmtId="0" fontId="14" fillId="3" borderId="0" xfId="3" applyBorder="1" applyAlignment="1">
      <alignment horizontal="center" vertical="center"/>
    </xf>
    <xf numFmtId="9" fontId="0" fillId="0" borderId="0" xfId="2" applyFont="1" applyBorder="1" applyAlignment="1">
      <alignment horizontal="center" vertical="center"/>
    </xf>
    <xf numFmtId="0" fontId="0" fillId="0" borderId="6" xfId="0" applyBorder="1" applyProtection="1">
      <protection locked="0"/>
    </xf>
    <xf numFmtId="2" fontId="8" fillId="0" borderId="0" xfId="0" applyNumberFormat="1" applyFont="1" applyProtection="1">
      <protection locked="0"/>
    </xf>
    <xf numFmtId="0" fontId="8" fillId="0" borderId="0" xfId="0" applyFont="1" applyAlignment="1" applyProtection="1">
      <alignment horizontal="center"/>
      <protection locked="0"/>
    </xf>
    <xf numFmtId="0" fontId="8" fillId="0" borderId="0" xfId="0" applyFont="1" applyAlignment="1" applyProtection="1">
      <alignment horizontal="center" vertical="center"/>
      <protection locked="0"/>
    </xf>
    <xf numFmtId="0" fontId="11" fillId="0" borderId="5" xfId="4" applyFont="1" applyProtection="1">
      <protection locked="0"/>
    </xf>
    <xf numFmtId="2" fontId="11" fillId="0" borderId="5" xfId="4" applyNumberFormat="1" applyFont="1" applyProtection="1">
      <protection locked="0"/>
    </xf>
    <xf numFmtId="0" fontId="11" fillId="0" borderId="5" xfId="4" applyFont="1" applyAlignment="1" applyProtection="1">
      <alignment horizontal="center"/>
      <protection locked="0"/>
    </xf>
    <xf numFmtId="0" fontId="11" fillId="0" borderId="5" xfId="4" applyFont="1" applyAlignment="1" applyProtection="1">
      <alignment horizontal="center" vertical="center"/>
      <protection locked="0"/>
    </xf>
    <xf numFmtId="0" fontId="11" fillId="2" borderId="1" xfId="1" applyFont="1" applyAlignment="1" applyProtection="1">
      <alignment vertical="top" wrapText="1"/>
      <protection locked="0"/>
    </xf>
    <xf numFmtId="2" fontId="8" fillId="2" borderId="1" xfId="1" applyNumberFormat="1" applyFont="1" applyAlignment="1" applyProtection="1">
      <alignment horizontal="center" vertical="center"/>
      <protection locked="0"/>
    </xf>
    <xf numFmtId="2" fontId="10" fillId="2" borderId="5" xfId="4" applyNumberFormat="1" applyFill="1" applyAlignment="1" applyProtection="1">
      <alignment horizontal="center" vertical="center"/>
      <protection locked="0"/>
    </xf>
    <xf numFmtId="2" fontId="8" fillId="2" borderId="1" xfId="1" applyNumberFormat="1" applyFont="1" applyAlignment="1" applyProtection="1">
      <alignment horizontal="center"/>
      <protection locked="0"/>
    </xf>
    <xf numFmtId="164" fontId="8" fillId="2" borderId="1" xfId="1" applyNumberFormat="1" applyFont="1" applyAlignment="1" applyProtection="1">
      <alignment horizontal="center"/>
      <protection locked="0"/>
    </xf>
    <xf numFmtId="2" fontId="10" fillId="2" borderId="5" xfId="4" applyNumberFormat="1" applyFill="1" applyAlignment="1" applyProtection="1">
      <alignment horizontal="center"/>
      <protection locked="0"/>
    </xf>
    <xf numFmtId="164" fontId="10" fillId="2" borderId="5" xfId="4" applyNumberFormat="1" applyFill="1" applyAlignment="1" applyProtection="1">
      <alignment horizontal="center"/>
      <protection locked="0"/>
    </xf>
  </cellXfs>
  <cellStyles count="5">
    <cellStyle name="Calculation" xfId="1" builtinId="22"/>
    <cellStyle name="Input" xfId="3" builtinId="20"/>
    <cellStyle name="Normal" xfId="0" builtinId="0"/>
    <cellStyle name="Percent" xfId="2" builtinId="5"/>
    <cellStyle name="Total" xfId="4" builtinId="25"/>
  </cellStyles>
  <dxfs count="107">
    <dxf>
      <font>
        <b val="0"/>
        <i val="0"/>
        <strike val="0"/>
        <condense val="0"/>
        <extend val="0"/>
        <outline val="0"/>
        <shadow val="0"/>
        <u val="none"/>
        <vertAlign val="baseline"/>
        <sz val="11"/>
        <color rgb="FF000000"/>
        <name val="Calibri"/>
        <scheme val="minor"/>
      </font>
      <alignment horizontal="left" vertical="center" textRotation="0" wrapText="1" indent="0" justifyLastLine="0" shrinkToFit="0" readingOrder="0"/>
    </dxf>
    <dxf>
      <font>
        <b/>
        <i val="0"/>
        <strike val="0"/>
        <condense val="0"/>
        <extend val="0"/>
        <outline val="0"/>
        <shadow val="0"/>
        <u val="none"/>
        <vertAlign val="baseline"/>
        <sz val="11"/>
        <color rgb="FFFFFFFF"/>
        <name val="Calibri"/>
        <scheme val="minor"/>
      </font>
      <fill>
        <patternFill patternType="solid">
          <fgColor indexed="64"/>
          <bgColor theme="6"/>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alignment horizontal="left" vertical="center" textRotation="0" wrapText="1" indent="0" justifyLastLine="0" shrinkToFit="0" readingOrder="0"/>
    </dxf>
    <dxf>
      <font>
        <b/>
        <i val="0"/>
        <strike val="0"/>
        <condense val="0"/>
        <extend val="0"/>
        <outline val="0"/>
        <shadow val="0"/>
        <u val="none"/>
        <vertAlign val="baseline"/>
        <sz val="11"/>
        <color rgb="FFFFFFFF"/>
        <name val="Calibri"/>
        <scheme val="minor"/>
      </font>
      <fill>
        <patternFill patternType="solid">
          <fgColor indexed="64"/>
          <bgColor theme="6"/>
        </patternFill>
      </fill>
      <alignment horizontal="center" vertical="center" textRotation="0" wrapText="1" indent="0" justifyLastLine="0" shrinkToFit="0" readingOrder="0"/>
    </dxf>
    <dxf>
      <font>
        <b/>
      </font>
      <alignment horizontal="left"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font>
        <b/>
        <i val="0"/>
        <strike val="0"/>
        <condense val="0"/>
        <extend val="0"/>
        <outline val="0"/>
        <shadow val="0"/>
        <u val="none"/>
        <vertAlign val="baseline"/>
        <sz val="11"/>
        <color theme="4"/>
        <name val="Calibri"/>
        <scheme val="minor"/>
      </font>
      <fill>
        <patternFill patternType="none">
          <fgColor indexed="64"/>
          <bgColor auto="1"/>
        </patternFill>
      </fill>
      <alignment horizontal="general" vertical="center"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font>
        <b/>
        <i val="0"/>
        <strike val="0"/>
        <condense val="0"/>
        <extend val="0"/>
        <outline val="0"/>
        <shadow val="0"/>
        <u val="none"/>
        <vertAlign val="baseline"/>
        <sz val="11"/>
        <color theme="4"/>
        <name val="Calibri"/>
        <scheme val="minor"/>
      </font>
      <fill>
        <patternFill patternType="none">
          <fgColor indexed="64"/>
          <bgColor auto="1"/>
        </patternFill>
      </fill>
      <alignment horizontal="general" vertical="center"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alignment horizontal="general" vertical="top" textRotation="0" indent="0" justifyLastLine="0" shrinkToFit="0" readingOrder="0"/>
    </dxf>
    <dxf>
      <font>
        <strike val="0"/>
        <outline val="0"/>
        <shadow val="0"/>
        <u val="none"/>
        <vertAlign val="baseline"/>
        <sz val="11"/>
        <color auto="1"/>
        <name val="Calibri"/>
        <scheme val="minor"/>
      </font>
      <alignment vertical="bottom" textRotation="0" indent="0" justifyLastLine="0" shrinkToFit="0" readingOrder="0"/>
    </dxf>
    <dxf>
      <font>
        <strike val="0"/>
        <outline val="0"/>
        <shadow val="0"/>
        <u val="none"/>
        <vertAlign val="baseline"/>
        <sz val="11"/>
        <color auto="1"/>
        <name val="Calibri"/>
        <scheme val="minor"/>
      </font>
      <alignment horizontal="left" vertical="top"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scheme val="none"/>
      </font>
    </dxf>
    <dxf>
      <font>
        <strike val="0"/>
        <outline val="0"/>
        <shadow val="0"/>
        <u val="none"/>
        <vertAlign val="baseline"/>
        <sz val="11"/>
        <color auto="1"/>
        <name val="Calibri"/>
        <scheme val="minor"/>
      </font>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numFmt numFmtId="0" formatCode="General"/>
      <alignment horizontal="center" vertical="bottom" textRotation="0" wrapText="0" indent="0" justifyLastLine="0" shrinkToFit="0" readingOrder="0"/>
      <border outline="0">
        <left style="thin">
          <color rgb="FF7F7F7F"/>
        </left>
      </border>
      <protection locked="0" hidden="0"/>
    </dxf>
    <dxf>
      <font>
        <strike val="0"/>
        <outline val="0"/>
        <shadow val="0"/>
        <u val="none"/>
        <vertAlign val="baseline"/>
        <sz val="11"/>
        <color auto="1"/>
        <name val="Calibri"/>
        <scheme val="minor"/>
      </font>
      <numFmt numFmtId="0" formatCode="General"/>
      <alignment horizontal="center" vertical="bottom" textRotation="0" wrapText="0" indent="0" justifyLastLine="0" shrinkToFit="0" readingOrder="0"/>
      <border outline="0">
        <left style="thin">
          <color rgb="FF7F7F7F"/>
        </left>
        <right style="thin">
          <color rgb="FF7F7F7F"/>
        </right>
      </border>
      <protection locked="0" hidden="0"/>
    </dxf>
    <dxf>
      <font>
        <strike val="0"/>
        <outline val="0"/>
        <shadow val="0"/>
        <u val="none"/>
        <vertAlign val="baseline"/>
        <sz val="11"/>
        <color auto="1"/>
        <name val="Calibri"/>
        <scheme val="minor"/>
      </font>
      <numFmt numFmtId="0" formatCode="General"/>
      <alignment horizontal="center" vertical="center" textRotation="0" wrapText="0" indent="0" justifyLastLine="0" shrinkToFit="0" readingOrder="0"/>
      <border outline="0">
        <right style="thin">
          <color rgb="FF7F7F7F"/>
        </right>
      </border>
      <protection locked="0" hidden="0"/>
    </dxf>
    <dxf>
      <font>
        <strike val="0"/>
        <outline val="0"/>
        <shadow val="0"/>
        <u val="none"/>
        <vertAlign val="baseline"/>
        <sz val="11"/>
        <color auto="1"/>
        <name val="Calibri"/>
        <scheme val="minor"/>
      </font>
      <numFmt numFmtId="0" formatCode="General"/>
      <alignment horizontal="center" vertical="center" textRotation="0" wrapText="0" indent="0" justifyLastLine="0" shrinkToFit="0" readingOrder="0"/>
      <border outline="0">
        <right style="thin">
          <color rgb="FF7F7F7F"/>
        </right>
      </border>
      <protection locked="0" hidden="0"/>
    </dxf>
    <dxf>
      <font>
        <strike val="0"/>
        <outline val="0"/>
        <shadow val="0"/>
        <u val="none"/>
        <vertAlign val="baseline"/>
        <sz val="11"/>
        <color auto="1"/>
        <name val="Calibri"/>
        <scheme val="minor"/>
      </font>
      <alignment horizontal="center" vertical="center" textRotation="0" wrapText="0" indent="0" justifyLastLine="0" shrinkToFit="0" readingOrder="0"/>
      <protection locked="0" hidden="0"/>
    </dxf>
    <dxf>
      <font>
        <strike val="0"/>
        <outline val="0"/>
        <shadow val="0"/>
        <u val="none"/>
        <vertAlign val="baseline"/>
        <sz val="11"/>
        <color auto="1"/>
        <name val="Calibri"/>
        <scheme val="minor"/>
      </font>
      <alignment horizontal="center" vertical="bottom" textRotation="0" wrapText="0" indent="0" justifyLastLine="0" shrinkToFit="0" readingOrder="0"/>
      <protection locked="0" hidden="0"/>
    </dxf>
    <dxf>
      <font>
        <strike val="0"/>
        <outline val="0"/>
        <shadow val="0"/>
        <u val="none"/>
        <vertAlign val="baseline"/>
        <sz val="11"/>
        <color auto="1"/>
        <name val="Calibri"/>
        <scheme val="minor"/>
      </font>
      <protection locked="0" hidden="0"/>
    </dxf>
    <dxf>
      <font>
        <strike val="0"/>
        <outline val="0"/>
        <shadow val="0"/>
        <u val="none"/>
        <vertAlign val="baseline"/>
        <sz val="11"/>
        <color auto="1"/>
        <name val="Calibri"/>
        <scheme val="minor"/>
      </font>
      <numFmt numFmtId="2" formatCode="0.00"/>
      <protection locked="0" hidden="0"/>
    </dxf>
    <dxf>
      <font>
        <strike val="0"/>
        <outline val="0"/>
        <shadow val="0"/>
        <u val="none"/>
        <vertAlign val="baseline"/>
        <sz val="11"/>
        <color auto="1"/>
        <name val="Calibri"/>
        <scheme val="minor"/>
      </font>
      <protection locked="0" hidden="0"/>
    </dxf>
    <dxf>
      <font>
        <strike val="0"/>
        <outline val="0"/>
        <shadow val="0"/>
        <u val="none"/>
        <vertAlign val="baseline"/>
        <sz val="11"/>
        <color auto="1"/>
        <name val="Calibri"/>
        <scheme val="minor"/>
      </font>
      <protection locked="0" hidden="0"/>
    </dxf>
    <dxf>
      <font>
        <strike val="0"/>
        <outline val="0"/>
        <shadow val="0"/>
        <u val="none"/>
        <vertAlign val="baseline"/>
        <sz val="11"/>
        <color auto="1"/>
        <name val="Calibri"/>
        <scheme val="minor"/>
      </font>
      <protection locked="0" hidden="0"/>
    </dxf>
    <dxf>
      <alignment horizontal="general" vertical="top" textRotation="0" wrapText="1" indent="0" justifyLastLine="0" shrinkToFit="0" readingOrder="0"/>
      <protection locked="0" hidden="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val="0"/>
        <i/>
        <strike val="0"/>
        <condense val="0"/>
        <extend val="0"/>
        <outline val="0"/>
        <shadow val="0"/>
        <u val="none"/>
        <vertAlign val="baseline"/>
        <sz val="8"/>
        <color theme="1"/>
        <name val="Calibri"/>
        <scheme val="minor"/>
      </font>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xdr:rowOff>
    </xdr:from>
    <xdr:to>
      <xdr:col>12</xdr:col>
      <xdr:colOff>561975</xdr:colOff>
      <xdr:row>19</xdr:row>
      <xdr:rowOff>171451</xdr:rowOff>
    </xdr:to>
    <xdr:sp macro="" textlink="">
      <xdr:nvSpPr>
        <xdr:cNvPr id="2" name="TextBox 1"/>
        <xdr:cNvSpPr txBox="1"/>
      </xdr:nvSpPr>
      <xdr:spPr>
        <a:xfrm>
          <a:off x="0" y="190501"/>
          <a:ext cx="7877175" cy="3600450"/>
        </a:xfrm>
        <a:prstGeom prst="round2Diag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t>FTE calculation</a:t>
          </a:r>
          <a:r>
            <a:rPr lang="en-NZ" sz="1400" b="1" baseline="0"/>
            <a:t> - d</a:t>
          </a:r>
          <a:r>
            <a:rPr lang="en-NZ" sz="1400" b="1"/>
            <a:t>ata request schedule</a:t>
          </a:r>
          <a:endParaRPr lang="en-NZ" sz="1100"/>
        </a:p>
        <a:p>
          <a:r>
            <a:rPr lang="en-NZ" sz="1100"/>
            <a:t>The data request schedule for the FTE calculation is designed to help you:</a:t>
          </a:r>
        </a:p>
        <a:p>
          <a:r>
            <a:rPr lang="en-NZ" sz="1100"/>
            <a:t>1. Manage data requests from multiple sources.</a:t>
          </a:r>
        </a:p>
        <a:p>
          <a:r>
            <a:rPr lang="en-NZ" sz="1100"/>
            <a:t>2. Gather all the data needed for the software and the report in one place.</a:t>
          </a:r>
        </a:p>
        <a:p>
          <a:r>
            <a:rPr lang="en-NZ" sz="1100"/>
            <a:t>3. Sequence the data in a way that makes it easy to transcribe it into the software.</a:t>
          </a:r>
        </a:p>
        <a:p>
          <a:endParaRPr lang="en-NZ" sz="1100"/>
        </a:p>
        <a:p>
          <a:r>
            <a:rPr lang="en-NZ" sz="1100"/>
            <a:t>The data request schedule can be used by the DHB Site Coordinator in preparation for running an FTE calculation. The excel spreadsheet is designed to be customised for the DHB and facilitate the tracking of data requests and receipts (see Schedule</a:t>
          </a:r>
          <a:r>
            <a:rPr lang="en-NZ" sz="1100" baseline="0"/>
            <a:t> tab)</a:t>
          </a:r>
          <a:r>
            <a:rPr lang="en-NZ" sz="1100"/>
            <a:t>. Specific staff names can be entered in the 'source' column and then 'filtered' just for that person. This enables a customised data request to be sent to specific individual/s for completion. Data</a:t>
          </a:r>
          <a:r>
            <a:rPr lang="en-NZ" sz="1100" baseline="0"/>
            <a:t> can then be transcribed into the software. Further guidance can be found in the software user guide.</a:t>
          </a:r>
          <a:endParaRPr lang="en-NZ" sz="1100"/>
        </a:p>
        <a:p>
          <a:endParaRPr lang="en-NZ" sz="1100"/>
        </a:p>
        <a:p>
          <a:r>
            <a:rPr lang="en-NZ" sz="1100"/>
            <a:t>The data request schedule should be started about one month prior to entering</a:t>
          </a:r>
          <a:r>
            <a:rPr lang="en-NZ" sz="1100" baseline="0"/>
            <a:t> the data into the software</a:t>
          </a:r>
          <a:r>
            <a:rPr lang="en-NZ" sz="1100"/>
            <a:t>. </a:t>
          </a:r>
        </a:p>
        <a:p>
          <a:endParaRPr lang="en-NZ" sz="1100"/>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It is not mandatory to use the data request schedule. The excel spreadsheet contains some basic formulas so you need to be confident using excel, as</a:t>
          </a:r>
          <a:r>
            <a:rPr lang="en-NZ" sz="1100" baseline="0">
              <a:solidFill>
                <a:schemeClr val="dk1"/>
              </a:solidFill>
              <a:effectLst/>
              <a:latin typeface="+mn-lt"/>
              <a:ea typeface="+mn-ea"/>
              <a:cs typeface="+mn-cs"/>
            </a:rPr>
            <a:t> the accuracy of the results can not be guaranteed with different users. </a:t>
          </a:r>
          <a:r>
            <a:rPr lang="en-NZ" sz="1100">
              <a:solidFill>
                <a:schemeClr val="dk1"/>
              </a:solidFill>
              <a:effectLst/>
              <a:latin typeface="+mn-lt"/>
              <a:ea typeface="+mn-ea"/>
              <a:cs typeface="+mn-cs"/>
            </a:rPr>
            <a:t>If you are not confident using </a:t>
          </a:r>
          <a:r>
            <a:rPr lang="en-NZ" sz="1100" baseline="0">
              <a:solidFill>
                <a:schemeClr val="dk1"/>
              </a:solidFill>
              <a:effectLst/>
              <a:latin typeface="+mn-lt"/>
              <a:ea typeface="+mn-ea"/>
              <a:cs typeface="+mn-cs"/>
            </a:rPr>
            <a:t>Excel you may prefer to collect the hard copy information and</a:t>
          </a:r>
          <a:r>
            <a:rPr lang="en-NZ" sz="1100">
              <a:solidFill>
                <a:schemeClr val="dk1"/>
              </a:solidFill>
              <a:effectLst/>
              <a:latin typeface="+mn-lt"/>
              <a:ea typeface="+mn-ea"/>
              <a:cs typeface="+mn-cs"/>
            </a:rPr>
            <a:t> populate the software directly instead.</a:t>
          </a:r>
          <a:endParaRPr lang="en-NZ">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11</xdr:row>
      <xdr:rowOff>38100</xdr:rowOff>
    </xdr:from>
    <xdr:to>
      <xdr:col>8</xdr:col>
      <xdr:colOff>1828801</xdr:colOff>
      <xdr:row>33</xdr:row>
      <xdr:rowOff>133835</xdr:rowOff>
    </xdr:to>
    <xdr:pic>
      <xdr:nvPicPr>
        <xdr:cNvPr id="3" name="Picture 2"/>
        <xdr:cNvPicPr>
          <a:picLocks noChangeAspect="1"/>
        </xdr:cNvPicPr>
      </xdr:nvPicPr>
      <xdr:blipFill>
        <a:blip xmlns:r="http://schemas.openxmlformats.org/officeDocument/2006/relationships" r:embed="rId1"/>
        <a:stretch>
          <a:fillRect/>
        </a:stretch>
      </xdr:blipFill>
      <xdr:spPr>
        <a:xfrm>
          <a:off x="1" y="2238375"/>
          <a:ext cx="8420100" cy="42867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69938</xdr:colOff>
      <xdr:row>1</xdr:row>
      <xdr:rowOff>161924</xdr:rowOff>
    </xdr:from>
    <xdr:to>
      <xdr:col>11</xdr:col>
      <xdr:colOff>295275</xdr:colOff>
      <xdr:row>38</xdr:row>
      <xdr:rowOff>95249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38" y="352424"/>
          <a:ext cx="6930937" cy="6981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Colette Breton" refreshedDate="43312.551627777779" createdVersion="4" refreshedVersion="5" minRefreshableVersion="3" recordCount="28">
  <cacheSource type="worksheet">
    <worksheetSource name="Table9"/>
  </cacheSource>
  <cacheFields count="10">
    <cacheField name="Patient Type" numFmtId="0">
      <sharedItems containsBlank="1"/>
    </cacheField>
    <cacheField name="% Bed days (&gt;1%)" numFmtId="0">
      <sharedItems containsString="0" containsBlank="1" containsNumber="1" minValue="70.7" maxValue="70.7"/>
    </cacheField>
    <cacheField name="Average patient days" numFmtId="2">
      <sharedItems containsString="0" containsBlank="1" containsNumber="1" minValue="3141" maxValue="5191.33"/>
    </cacheField>
    <cacheField name="HPPD" numFmtId="0">
      <sharedItems containsString="0" containsBlank="1" containsNumber="1" minValue="6.31" maxValue="6.31"/>
    </cacheField>
    <cacheField name="TrendCare Benchmark Range" numFmtId="0">
      <sharedItems containsBlank="1"/>
    </cacheField>
    <cacheField name="Within Benchmark (Y/N)" numFmtId="0">
      <sharedItems containsBlank="1" count="4">
        <s v="N"/>
        <m/>
        <s v="Y " u="1"/>
        <s v="Y" u="1"/>
      </sharedItems>
    </cacheField>
    <cacheField name="Variance to Benchmark (HPPD)" numFmtId="0">
      <sharedItems containsString="0" containsBlank="1" containsNumber="1" minValue="0.1" maxValue="0.80999999999999961"/>
    </cacheField>
    <cacheField name="Variance in hours [=Variance in HPPD*Average patient days]" numFmtId="2">
      <sharedItems containsSemiMixedTypes="0" containsString="0" containsNumber="1" minValue="0" maxValue="4519.0772999999981"/>
    </cacheField>
    <cacheField name="Variance as FTE [=Variance in hours/ 2086]" numFmtId="2">
      <sharedItems containsSemiMixedTypes="0" containsString="0" containsNumber="1" minValue="0" maxValue="2.1663841323106414"/>
    </cacheField>
    <cacheField name="Percentage hours outside of benchmark" numFmtId="164">
      <sharedItems containsSemiMixedTypes="0" containsString="0" containsNumber="1" minValue="0" maxValue="9.5631727859485732E-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
  <r>
    <s v="EXAMPLE - Rehab Slow Stream"/>
    <n v="70.7"/>
    <n v="5191.33"/>
    <n v="6.31"/>
    <s v="4.5-5.5"/>
    <x v="0"/>
    <n v="0.80999999999999961"/>
    <n v="4204.9772999999977"/>
    <n v="2.0158088686481292"/>
    <n v="8.8984812189186288E-2"/>
  </r>
  <r>
    <m/>
    <m/>
    <n v="3141"/>
    <m/>
    <m/>
    <x v="0"/>
    <n v="0.1"/>
    <n v="314.10000000000002"/>
    <n v="0.150575263662512"/>
    <n v="6.6469156702994399E-3"/>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m/>
    <m/>
    <m/>
    <m/>
    <m/>
    <x v="1"/>
    <m/>
    <n v="0"/>
    <n v="0"/>
    <n v="0"/>
  </r>
  <r>
    <s v="TOTAL"/>
    <m/>
    <m/>
    <m/>
    <m/>
    <x v="1"/>
    <m/>
    <n v="4519.0772999999981"/>
    <n v="2.1663841323106414"/>
    <n v="9.5631727859485732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K10:L13" firstHeaderRow="1" firstDataRow="1" firstDataCol="1"/>
  <pivotFields count="10">
    <pivotField showAll="0"/>
    <pivotField showAll="0"/>
    <pivotField showAll="0" defaultSubtotal="0"/>
    <pivotField showAll="0"/>
    <pivotField showAll="0"/>
    <pivotField axis="axisRow" dataField="1" showAll="0">
      <items count="5">
        <item x="1"/>
        <item x="0"/>
        <item m="1" x="3"/>
        <item m="1" x="2"/>
        <item t="default"/>
      </items>
    </pivotField>
    <pivotField showAll="0"/>
    <pivotField showAll="0" defaultSubtotal="0"/>
    <pivotField showAll="0"/>
    <pivotField numFmtId="164" showAll="0" defaultSubtotal="0"/>
  </pivotFields>
  <rowFields count="1">
    <field x="5"/>
  </rowFields>
  <rowItems count="3">
    <i>
      <x/>
    </i>
    <i>
      <x v="1"/>
    </i>
    <i t="grand">
      <x/>
    </i>
  </rowItems>
  <colItems count="1">
    <i/>
  </colItems>
  <dataFields count="1">
    <dataField name="Count of Within Benchmark (Y/N)"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3:I28" totalsRowShown="0" dataDxfId="106">
  <autoFilter ref="A3:I28"/>
  <tableColumns count="9">
    <tableColumn id="1" name="Data input" dataDxfId="105"/>
    <tableColumn id="2" name="Description" dataDxfId="104"/>
    <tableColumn id="3" name="Date range" dataDxfId="103"/>
    <tableColumn id="4" name="Format" dataDxfId="102"/>
    <tableColumn id="5" name="Source" dataDxfId="101"/>
    <tableColumn id="7" name="Date requested" dataDxfId="100"/>
    <tableColumn id="8" name="From whom" dataDxfId="99"/>
    <tableColumn id="9" name="Required by" dataDxfId="98"/>
    <tableColumn id="10" name="Received" dataDxfId="97"/>
  </tableColumns>
  <tableStyleInfo name="TableStyleMedium4" showFirstColumn="0" showLastColumn="0" showRowStripes="1" showColumnStripes="0"/>
</table>
</file>

<file path=xl/tables/table10.xml><?xml version="1.0" encoding="utf-8"?>
<table xmlns="http://schemas.openxmlformats.org/spreadsheetml/2006/main" id="13" name="Table13" displayName="Table13" ref="A6:F51" totalsRowShown="0" headerRowDxfId="33">
  <autoFilter ref="A6:F51"/>
  <tableColumns count="6">
    <tableColumn id="2" name="DSN/DSM/RN/RM/EN/HCA"/>
    <tableColumn id="1" name="Employed FTE"/>
    <tableColumn id="3" name="Years of continuous service"/>
    <tableColumn id="4" name="PDRP/Merit level"/>
    <tableColumn id="6" name="Sick/ domestic/ bereavement leave taken (hours/annum)"/>
    <tableColumn id="5" name="Maternity/Parental Leave (if included in budget)"/>
  </tableColumns>
  <tableStyleInfo name="TableStyleLight18" showFirstColumn="0" showLastColumn="0" showRowStripes="1" showColumnStripes="0"/>
</table>
</file>

<file path=xl/tables/table11.xml><?xml version="1.0" encoding="utf-8"?>
<table xmlns="http://schemas.openxmlformats.org/spreadsheetml/2006/main" id="19" name="Table9121518420" displayName="Table9121518420" ref="A11:D25" totalsRowShown="0" headerRowDxfId="32" dataDxfId="31">
  <autoFilter ref="A11:D25"/>
  <tableColumns count="4">
    <tableColumn id="1" name="Non-Productive Hours" dataDxfId="30"/>
    <tableColumn id="9" name="Assumptions" dataDxfId="29"/>
    <tableColumn id="2" name="Calculation" dataDxfId="28"/>
    <tableColumn id="3" name="Data source" dataDxfId="27"/>
  </tableColumns>
  <tableStyleInfo name="TableStyleMedium4" showFirstColumn="0" showLastColumn="0" showRowStripes="1" showColumnStripes="0"/>
</table>
</file>

<file path=xl/tables/table12.xml><?xml version="1.0" encoding="utf-8"?>
<table xmlns="http://schemas.openxmlformats.org/spreadsheetml/2006/main" id="11" name="Table91216" displayName="Table91216" ref="A10:K26" totalsRowShown="0" headerRowDxfId="26">
  <autoFilter ref="A10:K26"/>
  <tableColumns count="11">
    <tableColumn id="1" name="Non-Productive Hours" dataDxfId="25"/>
    <tableColumn id="2" name="Existing Nurse" dataDxfId="24"/>
    <tableColumn id="3" name="New Experienced Nurse" dataDxfId="23"/>
    <tableColumn id="4" name="Existing HCA" dataDxfId="22"/>
    <tableColumn id="5" name="New Experienced HCA" dataDxfId="21"/>
    <tableColumn id="6" name="New Graduate" dataDxfId="20"/>
    <tableColumn id="7" name="Bureau" dataDxfId="19"/>
    <tableColumn id="8" name="Designated Senior Nurse/ Midwife" dataDxfId="18"/>
    <tableColumn id="11" name="Clinical/ Charge Nurse or Midwife Manager" dataDxfId="17" dataCellStyle="Calculation"/>
    <tableColumn id="12" name="Clerical" dataDxfId="16" dataCellStyle="Calculation"/>
    <tableColumn id="13" name="Allied" dataDxfId="15" dataCellStyle="Calculation"/>
  </tableColumns>
  <tableStyleInfo name="TableStyleLight18" showFirstColumn="0" showLastColumn="0" showRowStripes="1" showColumnStripes="0"/>
</table>
</file>

<file path=xl/tables/table13.xml><?xml version="1.0" encoding="utf-8"?>
<table xmlns="http://schemas.openxmlformats.org/spreadsheetml/2006/main" id="21" name="Table9121522" displayName="Table9121522" ref="A4:I20" totalsRowShown="0" headerRowDxfId="14">
  <autoFilter ref="A4:I20"/>
  <tableColumns count="9">
    <tableColumn id="1" name="Non-Productive Hours" dataDxfId="13"/>
    <tableColumn id="2" name="Existing Nurse" dataDxfId="12"/>
    <tableColumn id="3" name="New Experienced Nurse" dataDxfId="11"/>
    <tableColumn id="4" name="Existing HCA" dataDxfId="10"/>
    <tableColumn id="5" name="New Experienced HCA" dataDxfId="9"/>
    <tableColumn id="6" name="New Graduate" dataDxfId="8"/>
    <tableColumn id="7" name="Bureau" dataDxfId="7"/>
    <tableColumn id="8" name="Clinical Nurse Manager" dataDxfId="6"/>
    <tableColumn id="9" name="Assumptions" dataDxfId="5"/>
  </tableColumns>
  <tableStyleInfo name="TableStyleLight16" showFirstColumn="0" showLastColumn="0" showRowStripes="1" showColumnStripes="0"/>
</table>
</file>

<file path=xl/tables/table14.xml><?xml version="1.0" encoding="utf-8"?>
<table xmlns="http://schemas.openxmlformats.org/spreadsheetml/2006/main" id="12" name="Table12" displayName="Table12" ref="A5:F6" totalsRowShown="0">
  <autoFilter ref="A5:F6"/>
  <tableColumns count="6">
    <tableColumn id="1" name="Role" dataDxfId="4"/>
    <tableColumn id="2" name="DSN/DSM"/>
    <tableColumn id="3" name="EN"/>
    <tableColumn id="4" name="HCA"/>
    <tableColumn id="5" name="RN"/>
    <tableColumn id="6" name="RM"/>
  </tableColumns>
  <tableStyleInfo name="TableStyleLight18" showFirstColumn="0" showLastColumn="0" showRowStripes="1" showColumnStripes="0"/>
</table>
</file>

<file path=xl/tables/table15.xml><?xml version="1.0" encoding="utf-8"?>
<table xmlns="http://schemas.openxmlformats.org/spreadsheetml/2006/main" id="15" name="Table15" displayName="Table15" ref="A7:D20" totalsRowShown="0" headerRowDxfId="3">
  <autoFilter ref="A7:D20"/>
  <tableColumns count="4">
    <tableColumn id="1" name="Variables" dataDxfId="2"/>
    <tableColumn id="2" name="AM"/>
    <tableColumn id="3" name="PM"/>
    <tableColumn id="4" name="N"/>
  </tableColumns>
  <tableStyleInfo name="TableStyleMedium4" showFirstColumn="0" showLastColumn="0" showRowStripes="1" showColumnStripes="0"/>
</table>
</file>

<file path=xl/tables/table16.xml><?xml version="1.0" encoding="utf-8"?>
<table xmlns="http://schemas.openxmlformats.org/spreadsheetml/2006/main" id="16" name="Table16" displayName="Table16" ref="A11:D24" totalsRowShown="0" headerRowDxfId="1">
  <autoFilter ref="A11:D24"/>
  <tableColumns count="4">
    <tableColumn id="1" name="Variables" dataDxfId="0"/>
    <tableColumn id="2" name="AM"/>
    <tableColumn id="3" name="PM"/>
    <tableColumn id="4" name="N"/>
  </tableColumns>
  <tableStyleInfo name="TableStyleMedium4" showFirstColumn="0" showLastColumn="0" showRowStripes="1" showColumnStripes="0"/>
</table>
</file>

<file path=xl/tables/table2.xml><?xml version="1.0" encoding="utf-8"?>
<table xmlns="http://schemas.openxmlformats.org/spreadsheetml/2006/main" id="4" name="Table4" displayName="Table4" ref="A12:C13" totalsRowShown="0" dataDxfId="96">
  <autoFilter ref="A12:C13"/>
  <tableColumns count="3">
    <tableColumn id="1" name="AM" dataDxfId="95"/>
    <tableColumn id="2" name="PM" dataDxfId="94"/>
    <tableColumn id="3" name="Night" dataDxfId="93"/>
  </tableColumns>
  <tableStyleInfo name="TableStyleLight18" showFirstColumn="0" showLastColumn="0" showRowStripes="1" showColumnStripes="0"/>
</table>
</file>

<file path=xl/tables/table3.xml><?xml version="1.0" encoding="utf-8"?>
<table xmlns="http://schemas.openxmlformats.org/spreadsheetml/2006/main" id="5" name="Table5" displayName="Table5" ref="A4:F5" insertRow="1" totalsRowShown="0" dataDxfId="92">
  <autoFilter ref="A4:F5"/>
  <tableColumns count="6">
    <tableColumn id="1" name="DSN" dataDxfId="91"/>
    <tableColumn id="2" name="DSM" dataDxfId="90"/>
    <tableColumn id="3" name="EN" dataDxfId="89"/>
    <tableColumn id="4" name="HCA" dataDxfId="88"/>
    <tableColumn id="5" name="RM" dataDxfId="87"/>
    <tableColumn id="6" name="RN" dataDxfId="86"/>
  </tableColumns>
  <tableStyleInfo name="TableStyleLight18" showFirstColumn="0" showLastColumn="0" showRowStripes="1" showColumnStripes="0"/>
</table>
</file>

<file path=xl/tables/table4.xml><?xml version="1.0" encoding="utf-8"?>
<table xmlns="http://schemas.openxmlformats.org/spreadsheetml/2006/main" id="6" name="Table6" displayName="Table6" ref="A17:I29" totalsRowShown="0" dataDxfId="85">
  <autoFilter ref="A17:I29"/>
  <tableColumns count="9">
    <tableColumn id="1" name="Shift" dataDxfId="84"/>
    <tableColumn id="2" name="Role type" dataDxfId="83"/>
    <tableColumn id="3" name="Mon" dataDxfId="82"/>
    <tableColumn id="4" name="Tue" dataDxfId="81"/>
    <tableColumn id="5" name="Wed" dataDxfId="80"/>
    <tableColumn id="6" name="Thu" dataDxfId="79"/>
    <tableColumn id="7" name="Fri" dataDxfId="78"/>
    <tableColumn id="8" name="Sat" dataDxfId="77"/>
    <tableColumn id="9" name="Sun" dataDxfId="76"/>
  </tableColumns>
  <tableStyleInfo name="TableStyleLight18" showFirstColumn="0" showLastColumn="0" showRowStripes="1" showColumnStripes="0"/>
</table>
</file>

<file path=xl/tables/table5.xml><?xml version="1.0" encoding="utf-8"?>
<table xmlns="http://schemas.openxmlformats.org/spreadsheetml/2006/main" id="7" name="Table7" displayName="Table7" ref="B32:I35" totalsRowShown="0" dataDxfId="75">
  <autoFilter ref="B32:I35"/>
  <tableColumns count="8">
    <tableColumn id="1" name="Shift" dataDxfId="74"/>
    <tableColumn id="2" name="Mon" dataDxfId="73"/>
    <tableColumn id="3" name="Tue" dataDxfId="72"/>
    <tableColumn id="4" name="Wed" dataDxfId="71"/>
    <tableColumn id="5" name="Thu" dataDxfId="70"/>
    <tableColumn id="6" name="Fri" dataDxfId="69"/>
    <tableColumn id="7" name="Sat" dataDxfId="68"/>
    <tableColumn id="8" name="Sun" dataDxfId="67"/>
  </tableColumns>
  <tableStyleInfo name="TableStyleLight18" showFirstColumn="0" showLastColumn="0" showRowStripes="1" showColumnStripes="0"/>
</table>
</file>

<file path=xl/tables/table6.xml><?xml version="1.0" encoding="utf-8"?>
<table xmlns="http://schemas.openxmlformats.org/spreadsheetml/2006/main" id="3" name="Table54" displayName="Table54" ref="A8:G9" insertRow="1" totalsRowShown="0" dataDxfId="66">
  <autoFilter ref="A8:G9"/>
  <tableColumns count="7">
    <tableColumn id="1" name="Allied health" dataDxfId="65"/>
    <tableColumn id="2" name="Bureau" dataDxfId="64"/>
    <tableColumn id="3" name="Clerical" dataDxfId="63"/>
    <tableColumn id="4" name="Clinic" dataDxfId="62"/>
    <tableColumn id="5" name="CNM/CMM" dataDxfId="61"/>
    <tableColumn id="6" name="DSN" dataDxfId="60"/>
    <tableColumn id="7" name="DSM" dataDxfId="59"/>
  </tableColumns>
  <tableStyleInfo name="TableStyleLight18" showFirstColumn="0" showLastColumn="0" showRowStripes="1" showColumnStripes="0"/>
</table>
</file>

<file path=xl/tables/table7.xml><?xml version="1.0" encoding="utf-8"?>
<table xmlns="http://schemas.openxmlformats.org/spreadsheetml/2006/main" id="10" name="Table711" displayName="Table711" ref="B38:I43" totalsRowShown="0" dataDxfId="58">
  <autoFilter ref="B38:I43"/>
  <tableColumns count="8">
    <tableColumn id="1" name="Role" dataDxfId="57"/>
    <tableColumn id="2" name="Mon" dataDxfId="56"/>
    <tableColumn id="3" name="Tue" dataDxfId="55"/>
    <tableColumn id="4" name="Wed" dataDxfId="54"/>
    <tableColumn id="5" name="Thu" dataDxfId="53"/>
    <tableColumn id="6" name="Fri" dataDxfId="52"/>
    <tableColumn id="7" name="Sat" dataDxfId="51"/>
    <tableColumn id="8" name="Sun" dataDxfId="50"/>
  </tableColumns>
  <tableStyleInfo name="TableStyleLight18" showFirstColumn="0" showLastColumn="0" showRowStripes="1" showColumnStripes="0"/>
</table>
</file>

<file path=xl/tables/table8.xml><?xml version="1.0" encoding="utf-8"?>
<table xmlns="http://schemas.openxmlformats.org/spreadsheetml/2006/main" id="8" name="Table8" displayName="Table8" ref="A3:C10" totalsRowShown="0" dataDxfId="49">
  <autoFilter ref="A3:C10"/>
  <tableColumns count="3">
    <tableColumn id="1" name="Performance Indicator" dataDxfId="48"/>
    <tableColumn id="2" name="Within last 12 months" dataDxfId="47"/>
    <tableColumn id="3" name="Comments" dataDxfId="46"/>
  </tableColumns>
  <tableStyleInfo name="TableStyleLight18" showFirstColumn="0" showLastColumn="0" showRowStripes="1" showColumnStripes="0"/>
</table>
</file>

<file path=xl/tables/table9.xml><?xml version="1.0" encoding="utf-8"?>
<table xmlns="http://schemas.openxmlformats.org/spreadsheetml/2006/main" id="9" name="Table9" displayName="Table9" ref="A10:J38" totalsRowShown="0" headerRowDxfId="45" dataDxfId="44">
  <autoFilter ref="A10:J38"/>
  <tableColumns count="10">
    <tableColumn id="1" name="Patient Type" dataDxfId="43"/>
    <tableColumn id="2" name="% Bed days (&gt;1%)" dataDxfId="42"/>
    <tableColumn id="6" name="Average patient days" dataDxfId="41"/>
    <tableColumn id="3" name="HPPD" dataDxfId="40"/>
    <tableColumn id="4" name="TrendCare Benchmark Range" dataDxfId="39"/>
    <tableColumn id="5" name="Within Benchmark (Y/N)" dataDxfId="38"/>
    <tableColumn id="8" name="Variance to Benchmark (HPPD)" dataDxfId="37">
      <calculatedColumnFormula>6.31-5.5</calculatedColumnFormula>
    </tableColumn>
    <tableColumn id="9" name="Variance in hours [=Variance in HPPD*Average patient days]" dataDxfId="36" dataCellStyle="Calculation">
      <calculatedColumnFormula>Table9[[#This Row],[Variance to Benchmark (HPPD)]]*Table9[[#This Row],[Average patient days]]</calculatedColumnFormula>
    </tableColumn>
    <tableColumn id="7" name="Variance as FTE [=Variance in hours/ 2086]" dataDxfId="35" dataCellStyle="Calculation">
      <calculatedColumnFormula>Table9[[#This Row],[Variance in hours '[=Variance in HPPD*Average patient days']]]/2086</calculatedColumnFormula>
    </tableColumn>
    <tableColumn id="11" name="Percentage hours outside of benchmark" dataDxfId="34" dataCellStyle="Calculation">
      <calculatedColumnFormula>SUM(Table9[[#This Row],[Variance in hours '[=Variance in HPPD*Average patient days']]]/$B$8)</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4.v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Layout" zoomScaleNormal="100" workbookViewId="0"/>
  </sheetViews>
  <sheetFormatPr defaultRowHeight="15" x14ac:dyDescent="0.25"/>
  <sheetData/>
  <pageMargins left="0.7" right="0.7" top="0.75" bottom="0.75" header="0.3" footer="0.3"/>
  <pageSetup paperSize="9" orientation="landscape" r:id="rId1"/>
  <headerFooter>
    <oddHeader>&amp;LCCDM Programme&amp;RFTE calculation</oddHeader>
    <oddFooter>&amp;L&amp;F&amp;C(c) Ministry of Health, NZ 2017&amp;R&amp;P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6"/>
  <sheetViews>
    <sheetView view="pageLayout" zoomScaleNormal="100" workbookViewId="0">
      <selection activeCell="A3" sqref="A3"/>
    </sheetView>
  </sheetViews>
  <sheetFormatPr defaultColWidth="9.140625" defaultRowHeight="15" x14ac:dyDescent="0.25"/>
  <cols>
    <col min="1" max="1" width="35.42578125" style="7" customWidth="1"/>
    <col min="2" max="11" width="12.7109375" style="7" customWidth="1"/>
    <col min="12" max="19" width="10.7109375" style="7" customWidth="1"/>
    <col min="20" max="16384" width="9.140625" style="7"/>
  </cols>
  <sheetData>
    <row r="1" spans="1:11" ht="15.75" x14ac:dyDescent="0.25">
      <c r="A1" s="15" t="s">
        <v>303</v>
      </c>
    </row>
    <row r="2" spans="1:11" ht="15.75" x14ac:dyDescent="0.25">
      <c r="A2" s="15"/>
    </row>
    <row r="3" spans="1:11" x14ac:dyDescent="0.25">
      <c r="A3" s="31" t="s">
        <v>243</v>
      </c>
    </row>
    <row r="4" spans="1:11" x14ac:dyDescent="0.25">
      <c r="A4" s="31" t="s">
        <v>239</v>
      </c>
    </row>
    <row r="5" spans="1:11" x14ac:dyDescent="0.25">
      <c r="A5" s="31" t="s">
        <v>217</v>
      </c>
    </row>
    <row r="6" spans="1:11" x14ac:dyDescent="0.25">
      <c r="A6" s="31" t="s">
        <v>240</v>
      </c>
    </row>
    <row r="7" spans="1:11" x14ac:dyDescent="0.25">
      <c r="A7" s="31" t="s">
        <v>241</v>
      </c>
    </row>
    <row r="8" spans="1:11" x14ac:dyDescent="0.25">
      <c r="A8" s="31" t="s">
        <v>242</v>
      </c>
    </row>
    <row r="9" spans="1:11" x14ac:dyDescent="0.25">
      <c r="A9" s="31"/>
    </row>
    <row r="10" spans="1:11" ht="75" x14ac:dyDescent="0.25">
      <c r="A10" s="32" t="s">
        <v>94</v>
      </c>
      <c r="B10" s="33" t="s">
        <v>78</v>
      </c>
      <c r="C10" s="33" t="s">
        <v>95</v>
      </c>
      <c r="D10" s="33" t="s">
        <v>79</v>
      </c>
      <c r="E10" s="33" t="s">
        <v>96</v>
      </c>
      <c r="F10" s="33" t="s">
        <v>80</v>
      </c>
      <c r="G10" s="33" t="s">
        <v>81</v>
      </c>
      <c r="H10" s="33" t="s">
        <v>186</v>
      </c>
      <c r="I10" s="33" t="s">
        <v>193</v>
      </c>
      <c r="J10" s="33" t="s">
        <v>22</v>
      </c>
      <c r="K10" s="33" t="s">
        <v>187</v>
      </c>
    </row>
    <row r="11" spans="1:11" x14ac:dyDescent="0.25">
      <c r="A11" s="37" t="s">
        <v>83</v>
      </c>
      <c r="B11" s="11">
        <v>2086</v>
      </c>
      <c r="C11" s="11">
        <v>2086</v>
      </c>
      <c r="D11" s="11">
        <v>2086</v>
      </c>
      <c r="E11" s="11">
        <v>2086</v>
      </c>
      <c r="F11" s="11">
        <v>2086</v>
      </c>
      <c r="G11" s="11">
        <v>2086</v>
      </c>
      <c r="H11" s="11">
        <v>2086</v>
      </c>
      <c r="I11" s="11">
        <v>2086</v>
      </c>
      <c r="J11" s="11">
        <v>2086</v>
      </c>
      <c r="K11" s="11">
        <v>2086</v>
      </c>
    </row>
    <row r="12" spans="1:11" x14ac:dyDescent="0.25">
      <c r="A12" s="37" t="s">
        <v>77</v>
      </c>
      <c r="B12" s="11"/>
      <c r="C12" s="11"/>
      <c r="D12" s="11"/>
      <c r="E12" s="11"/>
      <c r="F12" s="11"/>
      <c r="G12" s="11"/>
      <c r="H12" s="11"/>
      <c r="I12" s="11"/>
      <c r="J12" s="11"/>
      <c r="K12" s="11"/>
    </row>
    <row r="13" spans="1:11" x14ac:dyDescent="0.25">
      <c r="A13" s="37" t="s">
        <v>97</v>
      </c>
      <c r="B13" s="11"/>
      <c r="C13" s="11"/>
      <c r="D13" s="11"/>
      <c r="E13" s="11"/>
      <c r="F13" s="11"/>
      <c r="G13" s="11"/>
      <c r="H13" s="11"/>
      <c r="I13" s="11"/>
      <c r="J13" s="11"/>
      <c r="K13" s="11"/>
    </row>
    <row r="14" spans="1:11" x14ac:dyDescent="0.25">
      <c r="A14" s="37" t="s">
        <v>98</v>
      </c>
      <c r="B14" s="11"/>
      <c r="C14" s="11"/>
      <c r="D14" s="11"/>
      <c r="E14" s="11"/>
      <c r="F14" s="11"/>
      <c r="G14" s="11"/>
      <c r="H14" s="11"/>
      <c r="I14" s="11"/>
      <c r="J14" s="11"/>
      <c r="K14" s="11"/>
    </row>
    <row r="15" spans="1:11" x14ac:dyDescent="0.25">
      <c r="A15" s="37" t="s">
        <v>86</v>
      </c>
      <c r="B15" s="11"/>
      <c r="C15" s="11"/>
      <c r="D15" s="11"/>
      <c r="E15" s="11"/>
      <c r="F15" s="11"/>
      <c r="G15" s="11"/>
      <c r="H15" s="11"/>
      <c r="I15" s="11"/>
      <c r="J15" s="11"/>
      <c r="K15" s="11"/>
    </row>
    <row r="16" spans="1:11" x14ac:dyDescent="0.25">
      <c r="A16" s="37" t="s">
        <v>191</v>
      </c>
      <c r="B16" s="11"/>
      <c r="C16" s="11"/>
      <c r="D16" s="11"/>
      <c r="E16" s="11"/>
      <c r="F16" s="11"/>
      <c r="G16" s="11"/>
      <c r="H16" s="11"/>
      <c r="I16" s="11"/>
      <c r="J16" s="11"/>
      <c r="K16" s="11"/>
    </row>
    <row r="17" spans="1:11" x14ac:dyDescent="0.25">
      <c r="A17" s="37" t="s">
        <v>85</v>
      </c>
      <c r="B17" s="11"/>
      <c r="C17" s="11"/>
      <c r="D17" s="11"/>
      <c r="E17" s="11"/>
      <c r="F17" s="11"/>
      <c r="G17" s="11"/>
      <c r="H17" s="11"/>
      <c r="I17" s="11"/>
      <c r="J17" s="11"/>
      <c r="K17" s="11"/>
    </row>
    <row r="18" spans="1:11" x14ac:dyDescent="0.25">
      <c r="A18" s="37" t="s">
        <v>23</v>
      </c>
      <c r="B18" s="11"/>
      <c r="C18" s="11"/>
      <c r="D18" s="11"/>
      <c r="E18" s="11"/>
      <c r="F18" s="11"/>
      <c r="G18" s="11"/>
      <c r="H18" s="11"/>
      <c r="I18" s="11"/>
      <c r="J18" s="11"/>
      <c r="K18" s="11"/>
    </row>
    <row r="19" spans="1:11" x14ac:dyDescent="0.25">
      <c r="A19" s="37" t="s">
        <v>100</v>
      </c>
      <c r="B19" s="11"/>
      <c r="C19" s="11"/>
      <c r="D19" s="11"/>
      <c r="E19" s="11"/>
      <c r="F19" s="11"/>
      <c r="G19" s="11"/>
      <c r="H19" s="11"/>
      <c r="I19" s="11"/>
      <c r="J19" s="11"/>
      <c r="K19" s="11"/>
    </row>
    <row r="20" spans="1:11" x14ac:dyDescent="0.25">
      <c r="A20" s="37" t="s">
        <v>99</v>
      </c>
      <c r="B20" s="11"/>
      <c r="C20" s="11"/>
      <c r="D20" s="11"/>
      <c r="E20" s="11"/>
      <c r="F20" s="11"/>
      <c r="G20" s="11"/>
      <c r="H20" s="11"/>
      <c r="I20" s="11"/>
      <c r="J20" s="11"/>
      <c r="K20" s="11"/>
    </row>
    <row r="21" spans="1:11" x14ac:dyDescent="0.25">
      <c r="A21" s="37" t="s">
        <v>194</v>
      </c>
      <c r="B21" s="11"/>
      <c r="C21" s="11"/>
      <c r="D21" s="11"/>
      <c r="E21" s="11"/>
      <c r="F21" s="11"/>
      <c r="G21" s="11"/>
      <c r="H21" s="11"/>
      <c r="I21" s="11"/>
      <c r="J21" s="11"/>
      <c r="K21" s="11"/>
    </row>
    <row r="22" spans="1:11" x14ac:dyDescent="0.25">
      <c r="A22" s="37" t="s">
        <v>87</v>
      </c>
      <c r="B22" s="11"/>
      <c r="C22" s="11"/>
      <c r="D22" s="11"/>
      <c r="E22" s="11"/>
      <c r="F22" s="11"/>
      <c r="G22" s="11"/>
      <c r="H22" s="11"/>
      <c r="I22" s="11"/>
      <c r="J22" s="11"/>
      <c r="K22" s="11"/>
    </row>
    <row r="23" spans="1:11" x14ac:dyDescent="0.25">
      <c r="A23" s="37" t="s">
        <v>192</v>
      </c>
      <c r="B23" s="11"/>
      <c r="C23" s="11"/>
      <c r="D23" s="11"/>
      <c r="E23" s="11"/>
      <c r="F23" s="11"/>
      <c r="G23" s="11"/>
      <c r="H23" s="11"/>
      <c r="I23" s="11"/>
      <c r="J23" s="11"/>
      <c r="K23" s="11"/>
    </row>
    <row r="24" spans="1:11" x14ac:dyDescent="0.25">
      <c r="A24" s="40" t="s">
        <v>101</v>
      </c>
      <c r="B24" s="41">
        <f t="shared" ref="B24:K24" si="0">SUM(B12:B23)</f>
        <v>0</v>
      </c>
      <c r="C24" s="41">
        <f t="shared" si="0"/>
        <v>0</v>
      </c>
      <c r="D24" s="41">
        <f t="shared" si="0"/>
        <v>0</v>
      </c>
      <c r="E24" s="41">
        <f t="shared" si="0"/>
        <v>0</v>
      </c>
      <c r="F24" s="41">
        <f t="shared" si="0"/>
        <v>0</v>
      </c>
      <c r="G24" s="41">
        <f t="shared" si="0"/>
        <v>0</v>
      </c>
      <c r="H24" s="41">
        <f t="shared" si="0"/>
        <v>0</v>
      </c>
      <c r="I24" s="41">
        <f t="shared" si="0"/>
        <v>0</v>
      </c>
      <c r="J24" s="41">
        <f t="shared" si="0"/>
        <v>0</v>
      </c>
      <c r="K24" s="41">
        <f t="shared" si="0"/>
        <v>0</v>
      </c>
    </row>
    <row r="25" spans="1:11" x14ac:dyDescent="0.25">
      <c r="A25" s="38" t="s">
        <v>102</v>
      </c>
      <c r="B25" s="39">
        <f t="shared" ref="B25:K25" si="1">B11-B24</f>
        <v>2086</v>
      </c>
      <c r="C25" s="39">
        <f t="shared" si="1"/>
        <v>2086</v>
      </c>
      <c r="D25" s="39">
        <f t="shared" si="1"/>
        <v>2086</v>
      </c>
      <c r="E25" s="39">
        <f t="shared" si="1"/>
        <v>2086</v>
      </c>
      <c r="F25" s="39">
        <f t="shared" si="1"/>
        <v>2086</v>
      </c>
      <c r="G25" s="39">
        <f t="shared" si="1"/>
        <v>2086</v>
      </c>
      <c r="H25" s="39">
        <f t="shared" si="1"/>
        <v>2086</v>
      </c>
      <c r="I25" s="39">
        <f t="shared" si="1"/>
        <v>2086</v>
      </c>
      <c r="J25" s="39">
        <f t="shared" si="1"/>
        <v>2086</v>
      </c>
      <c r="K25" s="39">
        <f t="shared" si="1"/>
        <v>2086</v>
      </c>
    </row>
    <row r="26" spans="1:11" x14ac:dyDescent="0.25">
      <c r="A26" s="37" t="s">
        <v>103</v>
      </c>
      <c r="B26" s="35">
        <f t="shared" ref="B26:K26" si="2">B24/B11</f>
        <v>0</v>
      </c>
      <c r="C26" s="35">
        <f t="shared" si="2"/>
        <v>0</v>
      </c>
      <c r="D26" s="35">
        <f t="shared" si="2"/>
        <v>0</v>
      </c>
      <c r="E26" s="35">
        <f t="shared" si="2"/>
        <v>0</v>
      </c>
      <c r="F26" s="35">
        <f t="shared" si="2"/>
        <v>0</v>
      </c>
      <c r="G26" s="35">
        <f t="shared" si="2"/>
        <v>0</v>
      </c>
      <c r="H26" s="35">
        <f t="shared" si="2"/>
        <v>0</v>
      </c>
      <c r="I26" s="35">
        <f t="shared" si="2"/>
        <v>0</v>
      </c>
      <c r="J26" s="35">
        <f t="shared" si="2"/>
        <v>0</v>
      </c>
      <c r="K26" s="35">
        <f t="shared" si="2"/>
        <v>0</v>
      </c>
    </row>
  </sheetData>
  <pageMargins left="0.7" right="0.7" top="0.75" bottom="0.75" header="0.3" footer="0.3"/>
  <pageSetup paperSize="9" scale="65" orientation="landscape" r:id="rId1"/>
  <headerFooter>
    <oddHeader>&amp;LCCDM Programme&amp;RFTE calculation</oddHeader>
    <oddFooter>&amp;L&amp;F&amp;R&amp;P of &amp;N</oddFooter>
  </headerFooter>
  <legacy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Layout" zoomScaleNormal="100" workbookViewId="0">
      <selection activeCell="F29" sqref="F29"/>
    </sheetView>
  </sheetViews>
  <sheetFormatPr defaultRowHeight="15" x14ac:dyDescent="0.25"/>
  <cols>
    <col min="1" max="1" width="14.42578125" style="7" customWidth="1"/>
    <col min="2" max="8" width="12.7109375" style="7" customWidth="1"/>
    <col min="9" max="9" width="34.42578125" style="7" customWidth="1"/>
    <col min="10" max="16384" width="9.140625" style="7"/>
  </cols>
  <sheetData>
    <row r="1" spans="1:9" ht="15.75" x14ac:dyDescent="0.25">
      <c r="A1" s="25" t="s">
        <v>281</v>
      </c>
      <c r="H1" s="70"/>
      <c r="I1" s="23"/>
    </row>
    <row r="2" spans="1:9" x14ac:dyDescent="0.25">
      <c r="A2" s="24" t="s">
        <v>84</v>
      </c>
    </row>
    <row r="3" spans="1:9" x14ac:dyDescent="0.25">
      <c r="A3" s="24"/>
    </row>
    <row r="4" spans="1:9" ht="45" x14ac:dyDescent="0.25">
      <c r="A4" s="76" t="s">
        <v>94</v>
      </c>
      <c r="B4" s="77" t="s">
        <v>78</v>
      </c>
      <c r="C4" s="77" t="s">
        <v>95</v>
      </c>
      <c r="D4" s="77" t="s">
        <v>79</v>
      </c>
      <c r="E4" s="77" t="s">
        <v>96</v>
      </c>
      <c r="F4" s="77" t="s">
        <v>80</v>
      </c>
      <c r="G4" s="77" t="s">
        <v>81</v>
      </c>
      <c r="H4" s="77" t="s">
        <v>82</v>
      </c>
      <c r="I4" s="78" t="s">
        <v>212</v>
      </c>
    </row>
    <row r="5" spans="1:9" ht="28.5" customHeight="1" x14ac:dyDescent="0.25">
      <c r="A5" s="34" t="s">
        <v>83</v>
      </c>
      <c r="B5" s="79">
        <v>2086</v>
      </c>
      <c r="C5" s="79">
        <v>2086</v>
      </c>
      <c r="D5" s="79">
        <v>2086</v>
      </c>
      <c r="E5" s="79">
        <v>2086</v>
      </c>
      <c r="F5" s="79">
        <v>2086</v>
      </c>
      <c r="G5" s="79">
        <v>2086</v>
      </c>
      <c r="H5" s="79">
        <v>2086</v>
      </c>
      <c r="I5" s="80" t="s">
        <v>282</v>
      </c>
    </row>
    <row r="6" spans="1:9" ht="129.75" customHeight="1" x14ac:dyDescent="0.25">
      <c r="A6" s="34" t="s">
        <v>77</v>
      </c>
      <c r="B6" s="79">
        <v>200</v>
      </c>
      <c r="C6" s="79">
        <v>180</v>
      </c>
      <c r="D6" s="79">
        <v>200</v>
      </c>
      <c r="E6" s="81">
        <v>180</v>
      </c>
      <c r="F6" s="81">
        <v>160</v>
      </c>
      <c r="G6" s="81">
        <v>200</v>
      </c>
      <c r="H6" s="81">
        <v>200</v>
      </c>
      <c r="I6" s="80" t="s">
        <v>283</v>
      </c>
    </row>
    <row r="7" spans="1:9" s="36" customFormat="1" ht="51" x14ac:dyDescent="0.25">
      <c r="A7" s="34" t="s">
        <v>97</v>
      </c>
      <c r="B7" s="79">
        <v>40</v>
      </c>
      <c r="C7" s="79">
        <v>40</v>
      </c>
      <c r="D7" s="79">
        <v>40</v>
      </c>
      <c r="E7" s="79">
        <v>40</v>
      </c>
      <c r="F7" s="79">
        <v>40</v>
      </c>
      <c r="G7" s="79">
        <v>40</v>
      </c>
      <c r="H7" s="79">
        <v>0</v>
      </c>
      <c r="I7" s="80" t="s">
        <v>284</v>
      </c>
    </row>
    <row r="8" spans="1:9" s="36" customFormat="1" ht="38.25" x14ac:dyDescent="0.25">
      <c r="A8" s="34" t="s">
        <v>98</v>
      </c>
      <c r="B8" s="79">
        <v>88</v>
      </c>
      <c r="C8" s="79">
        <v>88</v>
      </c>
      <c r="D8" s="79">
        <v>88</v>
      </c>
      <c r="E8" s="79">
        <v>88</v>
      </c>
      <c r="F8" s="79">
        <v>88</v>
      </c>
      <c r="G8" s="79">
        <v>88</v>
      </c>
      <c r="H8" s="79">
        <v>88</v>
      </c>
      <c r="I8" s="80" t="s">
        <v>285</v>
      </c>
    </row>
    <row r="9" spans="1:9" ht="38.25" x14ac:dyDescent="0.25">
      <c r="A9" s="34" t="s">
        <v>86</v>
      </c>
      <c r="B9" s="79">
        <v>8</v>
      </c>
      <c r="C9" s="79">
        <v>8</v>
      </c>
      <c r="D9" s="79">
        <v>8</v>
      </c>
      <c r="E9" s="79">
        <v>8</v>
      </c>
      <c r="F9" s="79">
        <v>8</v>
      </c>
      <c r="G9" s="79">
        <v>8</v>
      </c>
      <c r="H9" s="79">
        <v>8</v>
      </c>
      <c r="I9" s="80" t="s">
        <v>286</v>
      </c>
    </row>
    <row r="10" spans="1:9" ht="165.75" x14ac:dyDescent="0.25">
      <c r="A10" s="34" t="s">
        <v>191</v>
      </c>
      <c r="B10" s="81">
        <v>40</v>
      </c>
      <c r="C10" s="81">
        <v>40</v>
      </c>
      <c r="D10" s="81">
        <v>8</v>
      </c>
      <c r="E10" s="81">
        <v>8</v>
      </c>
      <c r="F10" s="79">
        <v>128</v>
      </c>
      <c r="G10" s="79"/>
      <c r="H10" s="79">
        <v>48</v>
      </c>
      <c r="I10" s="80" t="s">
        <v>287</v>
      </c>
    </row>
    <row r="11" spans="1:9" ht="114.75" x14ac:dyDescent="0.25">
      <c r="A11" s="34" t="s">
        <v>85</v>
      </c>
      <c r="B11" s="79">
        <v>8</v>
      </c>
      <c r="C11" s="79">
        <v>8</v>
      </c>
      <c r="D11" s="79">
        <v>8</v>
      </c>
      <c r="E11" s="79">
        <v>8</v>
      </c>
      <c r="F11" s="79">
        <v>8</v>
      </c>
      <c r="G11" s="79"/>
      <c r="H11" s="79">
        <v>8</v>
      </c>
      <c r="I11" s="80" t="s">
        <v>288</v>
      </c>
    </row>
    <row r="12" spans="1:9" s="36" customFormat="1" ht="63.75" x14ac:dyDescent="0.25">
      <c r="A12" s="34" t="s">
        <v>23</v>
      </c>
      <c r="B12" s="79"/>
      <c r="C12" s="79">
        <v>24</v>
      </c>
      <c r="D12" s="79"/>
      <c r="E12" s="79">
        <v>24</v>
      </c>
      <c r="F12" s="79">
        <v>40</v>
      </c>
      <c r="G12" s="79"/>
      <c r="H12" s="79"/>
      <c r="I12" s="80" t="s">
        <v>289</v>
      </c>
    </row>
    <row r="13" spans="1:9" ht="102" x14ac:dyDescent="0.25">
      <c r="A13" s="34" t="s">
        <v>100</v>
      </c>
      <c r="B13" s="79">
        <v>4</v>
      </c>
      <c r="C13" s="79"/>
      <c r="D13" s="79"/>
      <c r="E13" s="79"/>
      <c r="F13" s="79"/>
      <c r="G13" s="79"/>
      <c r="H13" s="79"/>
      <c r="I13" s="80" t="s">
        <v>290</v>
      </c>
    </row>
    <row r="14" spans="1:9" s="36" customFormat="1" ht="89.25" x14ac:dyDescent="0.25">
      <c r="A14" s="34" t="s">
        <v>99</v>
      </c>
      <c r="B14" s="79"/>
      <c r="C14" s="79">
        <v>80</v>
      </c>
      <c r="D14" s="79"/>
      <c r="E14" s="79">
        <v>40</v>
      </c>
      <c r="F14" s="79">
        <v>180</v>
      </c>
      <c r="G14" s="79"/>
      <c r="H14" s="79"/>
      <c r="I14" s="80" t="s">
        <v>291</v>
      </c>
    </row>
    <row r="15" spans="1:9" ht="63.75" x14ac:dyDescent="0.25">
      <c r="A15" s="34" t="s">
        <v>194</v>
      </c>
      <c r="B15" s="79">
        <v>80</v>
      </c>
      <c r="C15" s="79">
        <v>80</v>
      </c>
      <c r="D15" s="79">
        <v>80</v>
      </c>
      <c r="E15" s="79">
        <v>80</v>
      </c>
      <c r="F15" s="79">
        <v>80</v>
      </c>
      <c r="G15" s="79"/>
      <c r="H15" s="79">
        <v>80</v>
      </c>
      <c r="I15" s="80" t="s">
        <v>292</v>
      </c>
    </row>
    <row r="16" spans="1:9" ht="30" x14ac:dyDescent="0.25">
      <c r="A16" s="34" t="s">
        <v>293</v>
      </c>
      <c r="B16" s="79"/>
      <c r="C16" s="79"/>
      <c r="D16" s="79"/>
      <c r="E16" s="79"/>
      <c r="F16" s="79"/>
      <c r="G16" s="79"/>
      <c r="H16" s="79"/>
      <c r="I16" s="80" t="s">
        <v>294</v>
      </c>
    </row>
    <row r="17" spans="1:9" ht="30.75" customHeight="1" x14ac:dyDescent="0.25">
      <c r="A17" s="34" t="s">
        <v>192</v>
      </c>
      <c r="B17" s="79"/>
      <c r="C17" s="79"/>
      <c r="D17" s="79"/>
      <c r="E17" s="79"/>
      <c r="F17" s="79"/>
      <c r="G17" s="79"/>
      <c r="H17" s="79"/>
      <c r="I17" s="80" t="s">
        <v>295</v>
      </c>
    </row>
    <row r="18" spans="1:9" ht="45" x14ac:dyDescent="0.25">
      <c r="A18" s="82" t="s">
        <v>101</v>
      </c>
      <c r="B18" s="83">
        <f t="shared" ref="B18:H18" si="0">SUM(B6:B17)</f>
        <v>468</v>
      </c>
      <c r="C18" s="83">
        <f t="shared" si="0"/>
        <v>548</v>
      </c>
      <c r="D18" s="83">
        <f t="shared" si="0"/>
        <v>432</v>
      </c>
      <c r="E18" s="83">
        <f t="shared" si="0"/>
        <v>476</v>
      </c>
      <c r="F18" s="83">
        <f t="shared" si="0"/>
        <v>732</v>
      </c>
      <c r="G18" s="83">
        <f t="shared" si="0"/>
        <v>336</v>
      </c>
      <c r="H18" s="83">
        <f t="shared" si="0"/>
        <v>432</v>
      </c>
      <c r="I18" s="84"/>
    </row>
    <row r="19" spans="1:9" ht="30" x14ac:dyDescent="0.25">
      <c r="A19" s="85" t="s">
        <v>102</v>
      </c>
      <c r="B19" s="86">
        <f t="shared" ref="B19:H19" si="1">B5-B18</f>
        <v>1618</v>
      </c>
      <c r="C19" s="86">
        <f t="shared" si="1"/>
        <v>1538</v>
      </c>
      <c r="D19" s="86">
        <f t="shared" si="1"/>
        <v>1654</v>
      </c>
      <c r="E19" s="86">
        <f t="shared" si="1"/>
        <v>1610</v>
      </c>
      <c r="F19" s="86">
        <f t="shared" si="1"/>
        <v>1354</v>
      </c>
      <c r="G19" s="86">
        <f t="shared" si="1"/>
        <v>1750</v>
      </c>
      <c r="H19" s="86">
        <f t="shared" si="1"/>
        <v>1654</v>
      </c>
      <c r="I19" s="84"/>
    </row>
    <row r="20" spans="1:9" x14ac:dyDescent="0.25">
      <c r="A20" s="34" t="s">
        <v>103</v>
      </c>
      <c r="B20" s="87">
        <f t="shared" ref="B20:H20" si="2">SUM(B18/B5)</f>
        <v>0.22435282837967402</v>
      </c>
      <c r="C20" s="87">
        <f t="shared" si="2"/>
        <v>0.26270373921380635</v>
      </c>
      <c r="D20" s="87">
        <f t="shared" si="2"/>
        <v>0.20709491850431447</v>
      </c>
      <c r="E20" s="87">
        <f t="shared" si="2"/>
        <v>0.22818791946308725</v>
      </c>
      <c r="F20" s="87">
        <f t="shared" si="2"/>
        <v>0.35091083413231067</v>
      </c>
      <c r="G20" s="87">
        <f t="shared" si="2"/>
        <v>0.16107382550335569</v>
      </c>
      <c r="H20" s="87">
        <f t="shared" si="2"/>
        <v>0.20709491850431447</v>
      </c>
      <c r="I20" s="84"/>
    </row>
  </sheetData>
  <pageMargins left="0.70866141732283472" right="0.70866141732283472" top="0.74803149606299213" bottom="0.74803149606299213" header="0.31496062992125984" footer="0.31496062992125984"/>
  <pageSetup paperSize="9" fitToHeight="0" orientation="landscape" r:id="rId1"/>
  <headerFooter>
    <oddHeader>&amp;LCCDM Programme&amp;RFTE calculation</oddHeader>
    <oddFooter>&amp;L&amp;F&amp;C(c) Ministry of Health, NZ 2017&amp;R&amp;P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Layout" zoomScaleNormal="100" workbookViewId="0">
      <selection activeCell="G4" sqref="G4"/>
    </sheetView>
  </sheetViews>
  <sheetFormatPr defaultRowHeight="15" x14ac:dyDescent="0.25"/>
  <cols>
    <col min="1" max="6" width="12.7109375" customWidth="1"/>
  </cols>
  <sheetData>
    <row r="1" spans="1:6" ht="15.75" x14ac:dyDescent="0.25">
      <c r="A1" s="15" t="s">
        <v>139</v>
      </c>
    </row>
    <row r="3" spans="1:6" x14ac:dyDescent="0.25">
      <c r="A3" s="5" t="s">
        <v>142</v>
      </c>
    </row>
    <row r="4" spans="1:6" s="7" customFormat="1" ht="8.25" customHeight="1" x14ac:dyDescent="0.25">
      <c r="A4" s="5"/>
    </row>
    <row r="5" spans="1:6" x14ac:dyDescent="0.25">
      <c r="A5" t="s">
        <v>117</v>
      </c>
      <c r="B5" t="s">
        <v>141</v>
      </c>
      <c r="C5" t="s">
        <v>30</v>
      </c>
      <c r="D5" t="s">
        <v>31</v>
      </c>
      <c r="E5" t="s">
        <v>29</v>
      </c>
      <c r="F5" t="s">
        <v>112</v>
      </c>
    </row>
    <row r="6" spans="1:6" ht="30.75" customHeight="1" x14ac:dyDescent="0.25">
      <c r="A6" s="46" t="s">
        <v>140</v>
      </c>
    </row>
    <row r="9" spans="1:6" ht="15.75" thickBot="1" x14ac:dyDescent="0.3">
      <c r="A9" s="5" t="s">
        <v>143</v>
      </c>
      <c r="D9" s="44" t="s">
        <v>117</v>
      </c>
      <c r="E9" s="44" t="s">
        <v>29</v>
      </c>
      <c r="F9" s="44" t="s">
        <v>112</v>
      </c>
    </row>
    <row r="10" spans="1:6" ht="34.5" customHeight="1" x14ac:dyDescent="0.25">
      <c r="D10" s="47" t="s">
        <v>140</v>
      </c>
      <c r="E10" s="45"/>
      <c r="F10" s="45"/>
    </row>
  </sheetData>
  <pageMargins left="0.7" right="0.7" top="0.75" bottom="0.75" header="0.3" footer="0.3"/>
  <pageSetup paperSize="9" orientation="portrait" r:id="rId1"/>
  <headerFooter>
    <oddHeader>&amp;LCCDM Programme&amp;RFTE calculation</oddHeader>
    <oddFooter>&amp;L&amp;F&amp;C                                                                                     (c) Ministry of Health, NZ 2017&amp;R&amp;P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view="pageLayout" zoomScaleNormal="100" workbookViewId="0">
      <selection activeCell="G2" sqref="G2"/>
    </sheetView>
  </sheetViews>
  <sheetFormatPr defaultRowHeight="15" x14ac:dyDescent="0.25"/>
  <cols>
    <col min="1" max="1" width="50.28515625" customWidth="1"/>
  </cols>
  <sheetData>
    <row r="1" spans="1:4" ht="15.75" x14ac:dyDescent="0.25">
      <c r="A1" s="15" t="s">
        <v>151</v>
      </c>
    </row>
    <row r="2" spans="1:4" s="7" customFormat="1" ht="15.75" x14ac:dyDescent="0.25">
      <c r="A2" s="15"/>
    </row>
    <row r="3" spans="1:4" s="7" customFormat="1" x14ac:dyDescent="0.25">
      <c r="A3" t="s">
        <v>218</v>
      </c>
    </row>
    <row r="4" spans="1:4" s="7" customFormat="1" x14ac:dyDescent="0.25">
      <c r="A4" s="7" t="s">
        <v>173</v>
      </c>
    </row>
    <row r="5" spans="1:4" x14ac:dyDescent="0.25">
      <c r="A5" t="s">
        <v>167</v>
      </c>
    </row>
    <row r="7" spans="1:4" x14ac:dyDescent="0.25">
      <c r="A7" s="54" t="s">
        <v>152</v>
      </c>
      <c r="B7" s="55" t="s">
        <v>26</v>
      </c>
      <c r="C7" s="55" t="s">
        <v>27</v>
      </c>
      <c r="D7" s="55" t="s">
        <v>41</v>
      </c>
    </row>
    <row r="8" spans="1:4" ht="20.100000000000001" customHeight="1" x14ac:dyDescent="0.25">
      <c r="A8" s="48" t="s">
        <v>153</v>
      </c>
      <c r="B8" s="51"/>
      <c r="C8" s="51"/>
      <c r="D8" s="51"/>
    </row>
    <row r="9" spans="1:4" ht="20.100000000000001" customHeight="1" x14ac:dyDescent="0.25">
      <c r="A9" s="48" t="s">
        <v>155</v>
      </c>
      <c r="B9" s="51"/>
      <c r="C9" s="51"/>
      <c r="D9" s="51"/>
    </row>
    <row r="10" spans="1:4" ht="20.100000000000001" customHeight="1" x14ac:dyDescent="0.25">
      <c r="A10" s="48" t="s">
        <v>156</v>
      </c>
      <c r="B10" s="51"/>
      <c r="C10" s="51"/>
      <c r="D10" s="51"/>
    </row>
    <row r="11" spans="1:4" ht="20.100000000000001" customHeight="1" x14ac:dyDescent="0.25">
      <c r="A11" s="48" t="s">
        <v>157</v>
      </c>
      <c r="B11" s="51"/>
      <c r="C11" s="49"/>
      <c r="D11" s="51"/>
    </row>
    <row r="12" spans="1:4" ht="20.100000000000001" customHeight="1" x14ac:dyDescent="0.25">
      <c r="A12" s="48" t="s">
        <v>158</v>
      </c>
      <c r="B12" s="51"/>
      <c r="C12" s="49"/>
      <c r="D12" s="52"/>
    </row>
    <row r="13" spans="1:4" ht="20.100000000000001" customHeight="1" x14ac:dyDescent="0.25">
      <c r="A13" s="48" t="s">
        <v>159</v>
      </c>
      <c r="B13" s="49"/>
      <c r="C13" s="49"/>
      <c r="D13" s="50"/>
    </row>
    <row r="14" spans="1:4" ht="20.100000000000001" customHeight="1" x14ac:dyDescent="0.25">
      <c r="A14" s="48" t="s">
        <v>216</v>
      </c>
      <c r="B14" s="51"/>
      <c r="C14" s="51"/>
      <c r="D14" s="51"/>
    </row>
    <row r="15" spans="1:4" ht="20.100000000000001" customHeight="1" x14ac:dyDescent="0.25">
      <c r="A15" s="48" t="s">
        <v>161</v>
      </c>
      <c r="B15" s="49"/>
      <c r="C15" s="49"/>
      <c r="D15" s="49"/>
    </row>
    <row r="16" spans="1:4" ht="20.100000000000001" customHeight="1" x14ac:dyDescent="0.25">
      <c r="A16" s="48" t="s">
        <v>162</v>
      </c>
      <c r="B16" s="51"/>
      <c r="C16" s="51"/>
      <c r="D16" s="51"/>
    </row>
    <row r="17" spans="1:4" ht="20.100000000000001" customHeight="1" x14ac:dyDescent="0.25">
      <c r="A17" s="48" t="s">
        <v>163</v>
      </c>
      <c r="B17" s="51"/>
      <c r="C17" s="49"/>
      <c r="D17" s="49"/>
    </row>
    <row r="18" spans="1:4" ht="20.100000000000001" customHeight="1" x14ac:dyDescent="0.25">
      <c r="A18" s="48" t="s">
        <v>164</v>
      </c>
      <c r="B18" s="51"/>
      <c r="C18" s="51"/>
      <c r="D18" s="51"/>
    </row>
    <row r="19" spans="1:4" ht="20.100000000000001" customHeight="1" x14ac:dyDescent="0.25">
      <c r="A19" s="48" t="s">
        <v>165</v>
      </c>
      <c r="B19" s="49"/>
      <c r="C19" s="49"/>
      <c r="D19" s="49"/>
    </row>
    <row r="20" spans="1:4" ht="20.100000000000001" customHeight="1" x14ac:dyDescent="0.25">
      <c r="A20" s="48" t="s">
        <v>166</v>
      </c>
      <c r="B20" s="53"/>
      <c r="C20" s="53"/>
      <c r="D20" s="53"/>
    </row>
  </sheetData>
  <pageMargins left="0.7" right="0.7" top="0.75" bottom="0.75" header="0.3" footer="0.3"/>
  <pageSetup scale="85" orientation="landscape" r:id="rId1"/>
  <headerFooter>
    <oddHeader>&amp;LCCDM Programme&amp;RFTE calculation</oddHeader>
    <oddFooter>&amp;L&amp;F&amp;C(c) Ministry of Health, NZ 2017&amp;R&amp;P of &amp;N</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zoomScaleNormal="100" workbookViewId="0">
      <selection activeCell="F44" sqref="F44"/>
    </sheetView>
  </sheetViews>
  <sheetFormatPr defaultRowHeight="15" x14ac:dyDescent="0.25"/>
  <cols>
    <col min="1" max="1" width="41.5703125" customWidth="1"/>
    <col min="2" max="4" width="15.7109375" customWidth="1"/>
  </cols>
  <sheetData>
    <row r="1" spans="1:4" ht="15.75" x14ac:dyDescent="0.25">
      <c r="A1" s="15" t="s">
        <v>172</v>
      </c>
    </row>
    <row r="2" spans="1:4" s="7" customFormat="1" x14ac:dyDescent="0.25"/>
    <row r="3" spans="1:4" s="7" customFormat="1" x14ac:dyDescent="0.25">
      <c r="A3" s="7" t="s">
        <v>219</v>
      </c>
    </row>
    <row r="4" spans="1:4" s="7" customFormat="1" x14ac:dyDescent="0.25">
      <c r="A4" t="s">
        <v>175</v>
      </c>
    </row>
    <row r="5" spans="1:4" s="7" customFormat="1" x14ac:dyDescent="0.25">
      <c r="A5" s="7" t="s">
        <v>168</v>
      </c>
    </row>
    <row r="6" spans="1:4" s="7" customFormat="1" x14ac:dyDescent="0.25">
      <c r="A6" t="s">
        <v>169</v>
      </c>
    </row>
    <row r="7" spans="1:4" s="7" customFormat="1" x14ac:dyDescent="0.25">
      <c r="A7" s="7" t="s">
        <v>170</v>
      </c>
    </row>
    <row r="8" spans="1:4" s="7" customFormat="1" x14ac:dyDescent="0.25">
      <c r="A8" s="7" t="s">
        <v>171</v>
      </c>
    </row>
    <row r="9" spans="1:4" s="7" customFormat="1" x14ac:dyDescent="0.25">
      <c r="A9" s="7" t="s">
        <v>176</v>
      </c>
    </row>
    <row r="11" spans="1:4" ht="20.100000000000001" customHeight="1" x14ac:dyDescent="0.25">
      <c r="A11" s="54" t="s">
        <v>152</v>
      </c>
      <c r="B11" s="55" t="s">
        <v>26</v>
      </c>
      <c r="C11" s="55" t="s">
        <v>27</v>
      </c>
      <c r="D11" s="55" t="s">
        <v>41</v>
      </c>
    </row>
    <row r="12" spans="1:4" ht="20.100000000000001" customHeight="1" x14ac:dyDescent="0.25">
      <c r="A12" s="48" t="s">
        <v>153</v>
      </c>
      <c r="B12" s="51" t="s">
        <v>154</v>
      </c>
      <c r="C12" s="49" t="s">
        <v>154</v>
      </c>
      <c r="D12" s="50" t="s">
        <v>154</v>
      </c>
    </row>
    <row r="13" spans="1:4" ht="20.100000000000001" customHeight="1" x14ac:dyDescent="0.25">
      <c r="A13" s="48" t="s">
        <v>155</v>
      </c>
      <c r="B13" s="51" t="s">
        <v>154</v>
      </c>
      <c r="C13" s="51" t="s">
        <v>154</v>
      </c>
      <c r="D13" s="49" t="s">
        <v>154</v>
      </c>
    </row>
    <row r="14" spans="1:4" ht="20.100000000000001" customHeight="1" x14ac:dyDescent="0.25">
      <c r="A14" s="48" t="s">
        <v>156</v>
      </c>
      <c r="B14" s="51" t="s">
        <v>154</v>
      </c>
      <c r="C14" s="51" t="s">
        <v>154</v>
      </c>
      <c r="D14" s="51" t="s">
        <v>154</v>
      </c>
    </row>
    <row r="15" spans="1:4" ht="20.100000000000001" customHeight="1" x14ac:dyDescent="0.25">
      <c r="A15" s="48" t="s">
        <v>157</v>
      </c>
      <c r="B15" s="49" t="s">
        <v>154</v>
      </c>
      <c r="C15" s="49" t="s">
        <v>154</v>
      </c>
      <c r="D15" s="49" t="s">
        <v>154</v>
      </c>
    </row>
    <row r="16" spans="1:4" ht="20.100000000000001" customHeight="1" x14ac:dyDescent="0.25">
      <c r="A16" s="48" t="s">
        <v>158</v>
      </c>
      <c r="B16" s="52" t="s">
        <v>154</v>
      </c>
      <c r="C16" s="52" t="s">
        <v>154</v>
      </c>
      <c r="D16" s="52" t="s">
        <v>154</v>
      </c>
    </row>
    <row r="17" spans="1:4" ht="20.100000000000001" customHeight="1" x14ac:dyDescent="0.25">
      <c r="A17" s="48" t="s">
        <v>159</v>
      </c>
      <c r="B17" s="51" t="s">
        <v>154</v>
      </c>
      <c r="C17" s="49" t="s">
        <v>154</v>
      </c>
      <c r="D17" s="50" t="s">
        <v>154</v>
      </c>
    </row>
    <row r="18" spans="1:4" ht="20.100000000000001" customHeight="1" x14ac:dyDescent="0.25">
      <c r="A18" s="48" t="s">
        <v>160</v>
      </c>
      <c r="B18" s="49" t="s">
        <v>154</v>
      </c>
      <c r="C18" s="49" t="s">
        <v>154</v>
      </c>
      <c r="D18" s="49" t="s">
        <v>154</v>
      </c>
    </row>
    <row r="19" spans="1:4" ht="20.100000000000001" customHeight="1" x14ac:dyDescent="0.25">
      <c r="A19" s="48" t="s">
        <v>161</v>
      </c>
      <c r="B19" s="49" t="s">
        <v>154</v>
      </c>
      <c r="C19" s="49" t="s">
        <v>154</v>
      </c>
      <c r="D19" s="49" t="s">
        <v>154</v>
      </c>
    </row>
    <row r="20" spans="1:4" ht="20.100000000000001" customHeight="1" x14ac:dyDescent="0.25">
      <c r="A20" s="48" t="s">
        <v>162</v>
      </c>
      <c r="B20" s="51" t="s">
        <v>154</v>
      </c>
      <c r="C20" s="52" t="s">
        <v>154</v>
      </c>
      <c r="D20" s="50" t="s">
        <v>154</v>
      </c>
    </row>
    <row r="21" spans="1:4" ht="20.100000000000001" customHeight="1" x14ac:dyDescent="0.25">
      <c r="A21" s="48" t="s">
        <v>163</v>
      </c>
      <c r="B21" s="51" t="s">
        <v>154</v>
      </c>
      <c r="C21" s="49" t="s">
        <v>154</v>
      </c>
      <c r="D21" s="49" t="s">
        <v>154</v>
      </c>
    </row>
    <row r="22" spans="1:4" ht="20.100000000000001" customHeight="1" x14ac:dyDescent="0.25">
      <c r="A22" s="48" t="s">
        <v>164</v>
      </c>
      <c r="B22" s="51" t="s">
        <v>154</v>
      </c>
      <c r="C22" s="51" t="s">
        <v>154</v>
      </c>
      <c r="D22" s="51" t="s">
        <v>154</v>
      </c>
    </row>
    <row r="23" spans="1:4" ht="20.100000000000001" customHeight="1" x14ac:dyDescent="0.25">
      <c r="A23" s="48" t="s">
        <v>165</v>
      </c>
      <c r="B23" s="49" t="s">
        <v>154</v>
      </c>
      <c r="C23" s="49" t="s">
        <v>154</v>
      </c>
      <c r="D23" s="49" t="s">
        <v>154</v>
      </c>
    </row>
    <row r="24" spans="1:4" ht="20.100000000000001" customHeight="1" x14ac:dyDescent="0.25">
      <c r="A24" s="48" t="s">
        <v>166</v>
      </c>
      <c r="B24" s="53"/>
      <c r="C24" s="53"/>
      <c r="D24" s="53"/>
    </row>
  </sheetData>
  <pageMargins left="0.7" right="0.7" top="0.75" bottom="0.75" header="0.3" footer="0.3"/>
  <pageSetup scale="64" orientation="landscape" r:id="rId1"/>
  <headerFooter>
    <oddHeader>&amp;LCCDM Programme&amp;RFTE calculation</oddHeader>
    <oddFooter>&amp;L&amp;F&amp;C(c) Ministry of Health, NZ 2017&amp;R&amp;P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8"/>
  <sheetViews>
    <sheetView view="pageLayout" topLeftCell="A21" zoomScaleNormal="100" workbookViewId="0">
      <selection activeCell="B22" sqref="B22"/>
    </sheetView>
  </sheetViews>
  <sheetFormatPr defaultRowHeight="15" x14ac:dyDescent="0.25"/>
  <cols>
    <col min="1" max="1" width="37" bestFit="1" customWidth="1"/>
    <col min="2" max="2" width="42.28515625" customWidth="1"/>
    <col min="3" max="3" width="17" customWidth="1"/>
    <col min="4" max="4" width="18.5703125" customWidth="1"/>
    <col min="5" max="5" width="24" customWidth="1"/>
    <col min="6" max="6" width="18.5703125" customWidth="1"/>
    <col min="7" max="7" width="18.7109375" customWidth="1"/>
    <col min="8" max="8" width="18" customWidth="1"/>
    <col min="9" max="9" width="17.140625" customWidth="1"/>
  </cols>
  <sheetData>
    <row r="1" spans="1:9" ht="23.25" x14ac:dyDescent="0.35">
      <c r="A1" s="1" t="s">
        <v>203</v>
      </c>
      <c r="C1" s="23"/>
      <c r="D1" s="43" t="s">
        <v>108</v>
      </c>
      <c r="E1" s="42"/>
    </row>
    <row r="2" spans="1:9" x14ac:dyDescent="0.25">
      <c r="B2" s="7"/>
    </row>
    <row r="3" spans="1:9" x14ac:dyDescent="0.25">
      <c r="A3" t="s">
        <v>8</v>
      </c>
      <c r="B3" t="s">
        <v>7</v>
      </c>
      <c r="C3" t="s">
        <v>0</v>
      </c>
      <c r="D3" t="s">
        <v>1</v>
      </c>
      <c r="E3" t="s">
        <v>2</v>
      </c>
      <c r="F3" t="s">
        <v>3</v>
      </c>
      <c r="G3" t="s">
        <v>4</v>
      </c>
      <c r="H3" t="s">
        <v>5</v>
      </c>
      <c r="I3" t="s">
        <v>6</v>
      </c>
    </row>
    <row r="4" spans="1:9" ht="150" x14ac:dyDescent="0.25">
      <c r="A4" s="2" t="s">
        <v>9</v>
      </c>
      <c r="B4" s="2" t="s">
        <v>300</v>
      </c>
      <c r="C4" s="2"/>
      <c r="D4" s="8"/>
      <c r="E4" s="2" t="s">
        <v>65</v>
      </c>
      <c r="F4" s="2"/>
      <c r="G4" s="2"/>
      <c r="H4" s="2"/>
      <c r="I4" s="2"/>
    </row>
    <row r="5" spans="1:9" ht="150" x14ac:dyDescent="0.25">
      <c r="A5" s="2" t="s">
        <v>127</v>
      </c>
      <c r="B5" s="2" t="s">
        <v>205</v>
      </c>
      <c r="C5" s="2" t="s">
        <v>19</v>
      </c>
      <c r="D5" s="8" t="s">
        <v>20</v>
      </c>
      <c r="E5" s="2" t="s">
        <v>76</v>
      </c>
      <c r="F5" s="2"/>
      <c r="G5" s="2"/>
      <c r="H5" s="2"/>
      <c r="I5" s="2"/>
    </row>
    <row r="6" spans="1:9" s="7" customFormat="1" ht="240" x14ac:dyDescent="0.25">
      <c r="A6" s="2" t="s">
        <v>128</v>
      </c>
      <c r="B6" s="2" t="s">
        <v>220</v>
      </c>
      <c r="C6" s="2" t="s">
        <v>19</v>
      </c>
      <c r="D6" s="14" t="s">
        <v>20</v>
      </c>
      <c r="E6" s="2" t="s">
        <v>76</v>
      </c>
      <c r="F6" s="2"/>
      <c r="G6" s="2"/>
      <c r="H6" s="2"/>
      <c r="I6" s="2"/>
    </row>
    <row r="7" spans="1:9" ht="255" x14ac:dyDescent="0.25">
      <c r="A7" s="2" t="s">
        <v>129</v>
      </c>
      <c r="B7" s="2" t="s">
        <v>204</v>
      </c>
      <c r="C7" s="2" t="s">
        <v>62</v>
      </c>
      <c r="D7" s="8" t="s">
        <v>20</v>
      </c>
      <c r="E7" s="2" t="s">
        <v>58</v>
      </c>
      <c r="F7" s="2"/>
      <c r="G7" s="2"/>
      <c r="H7" s="2"/>
      <c r="I7" s="2"/>
    </row>
    <row r="8" spans="1:9" ht="45" x14ac:dyDescent="0.25">
      <c r="A8" s="2" t="s">
        <v>130</v>
      </c>
      <c r="B8" s="2" t="s">
        <v>188</v>
      </c>
      <c r="C8" s="2" t="s">
        <v>62</v>
      </c>
      <c r="D8" s="8" t="s">
        <v>20</v>
      </c>
      <c r="E8" s="2" t="s">
        <v>59</v>
      </c>
      <c r="F8" s="2"/>
      <c r="G8" s="2"/>
      <c r="H8" s="2"/>
      <c r="I8" s="2"/>
    </row>
    <row r="9" spans="1:9" ht="120" x14ac:dyDescent="0.25">
      <c r="A9" s="2" t="s">
        <v>132</v>
      </c>
      <c r="B9" s="22" t="s">
        <v>297</v>
      </c>
      <c r="C9" s="2" t="s">
        <v>62</v>
      </c>
      <c r="D9" s="8" t="s">
        <v>20</v>
      </c>
      <c r="E9" s="2" t="s">
        <v>60</v>
      </c>
      <c r="F9" s="2"/>
      <c r="G9" s="2"/>
      <c r="H9" s="2"/>
      <c r="I9" s="2"/>
    </row>
    <row r="10" spans="1:9" s="7" customFormat="1" ht="75" x14ac:dyDescent="0.25">
      <c r="A10" s="2" t="s">
        <v>131</v>
      </c>
      <c r="B10" s="2" t="s">
        <v>221</v>
      </c>
      <c r="C10" s="2" t="s">
        <v>62</v>
      </c>
      <c r="D10" s="14" t="s">
        <v>20</v>
      </c>
      <c r="E10" s="2" t="s">
        <v>59</v>
      </c>
      <c r="F10" s="2"/>
      <c r="G10" s="2"/>
      <c r="H10" s="2"/>
      <c r="I10" s="2"/>
    </row>
    <row r="11" spans="1:9" ht="30" x14ac:dyDescent="0.25">
      <c r="A11" s="2" t="s">
        <v>10</v>
      </c>
      <c r="B11" s="2" t="s">
        <v>72</v>
      </c>
      <c r="C11" s="2"/>
      <c r="D11" s="3" t="s">
        <v>25</v>
      </c>
      <c r="E11" s="2" t="s">
        <v>61</v>
      </c>
      <c r="F11" s="2"/>
      <c r="G11" s="2"/>
      <c r="H11" s="2"/>
      <c r="I11" s="2"/>
    </row>
    <row r="12" spans="1:9" ht="30" x14ac:dyDescent="0.25">
      <c r="A12" s="2" t="s">
        <v>12</v>
      </c>
      <c r="B12" s="2" t="s">
        <v>73</v>
      </c>
      <c r="C12" s="2"/>
      <c r="D12" s="8" t="s">
        <v>25</v>
      </c>
      <c r="E12" s="2" t="s">
        <v>61</v>
      </c>
      <c r="F12" s="2"/>
      <c r="G12" s="2"/>
      <c r="H12" s="2"/>
      <c r="I12" s="2"/>
    </row>
    <row r="13" spans="1:9" ht="35.25" customHeight="1" x14ac:dyDescent="0.25">
      <c r="A13" s="2" t="s">
        <v>11</v>
      </c>
      <c r="B13" s="2" t="s">
        <v>57</v>
      </c>
      <c r="C13" s="2"/>
      <c r="D13" s="8" t="s">
        <v>25</v>
      </c>
      <c r="E13" s="2" t="s">
        <v>61</v>
      </c>
      <c r="F13" s="2"/>
      <c r="G13" s="2"/>
      <c r="H13" s="2"/>
      <c r="I13" s="2"/>
    </row>
    <row r="14" spans="1:9" ht="135" x14ac:dyDescent="0.25">
      <c r="A14" s="2" t="s">
        <v>44</v>
      </c>
      <c r="B14" s="22" t="s">
        <v>195</v>
      </c>
      <c r="C14" s="2"/>
      <c r="D14" s="8" t="s">
        <v>25</v>
      </c>
      <c r="E14" s="2" t="s">
        <v>70</v>
      </c>
      <c r="F14" s="2"/>
      <c r="G14" s="2"/>
      <c r="H14" s="2"/>
      <c r="I14" s="2"/>
    </row>
    <row r="15" spans="1:9" ht="165" x14ac:dyDescent="0.25">
      <c r="A15" s="2" t="s">
        <v>13</v>
      </c>
      <c r="B15" s="22" t="s">
        <v>196</v>
      </c>
      <c r="C15" s="2"/>
      <c r="D15" s="8" t="s">
        <v>25</v>
      </c>
      <c r="E15" s="2" t="s">
        <v>70</v>
      </c>
      <c r="F15" s="2"/>
      <c r="G15" s="2"/>
      <c r="H15" s="2"/>
      <c r="I15" s="2"/>
    </row>
    <row r="16" spans="1:9" ht="60" x14ac:dyDescent="0.25">
      <c r="A16" s="2" t="s">
        <v>183</v>
      </c>
      <c r="B16" s="2" t="s">
        <v>66</v>
      </c>
      <c r="C16" s="2"/>
      <c r="D16" s="8" t="s">
        <v>42</v>
      </c>
      <c r="E16" s="2" t="s">
        <v>68</v>
      </c>
      <c r="F16" s="2"/>
      <c r="G16" s="2"/>
      <c r="H16" s="2"/>
      <c r="I16" s="2"/>
    </row>
    <row r="17" spans="1:9" ht="105" x14ac:dyDescent="0.25">
      <c r="A17" s="2" t="s">
        <v>14</v>
      </c>
      <c r="B17" s="2" t="s">
        <v>185</v>
      </c>
      <c r="C17" s="2" t="s">
        <v>16</v>
      </c>
      <c r="D17" s="8" t="s">
        <v>25</v>
      </c>
      <c r="E17" s="2" t="s">
        <v>61</v>
      </c>
      <c r="F17" s="2"/>
      <c r="G17" s="2"/>
      <c r="H17" s="2"/>
      <c r="I17" s="2"/>
    </row>
    <row r="18" spans="1:9" ht="105" x14ac:dyDescent="0.25">
      <c r="A18" s="2" t="s">
        <v>15</v>
      </c>
      <c r="B18" s="2" t="s">
        <v>184</v>
      </c>
      <c r="C18" s="2" t="s">
        <v>16</v>
      </c>
      <c r="D18" s="8" t="s">
        <v>25</v>
      </c>
      <c r="E18" s="2" t="s">
        <v>61</v>
      </c>
      <c r="F18" s="2"/>
      <c r="G18" s="2"/>
      <c r="H18" s="2"/>
      <c r="I18" s="2"/>
    </row>
    <row r="19" spans="1:9" ht="60" x14ac:dyDescent="0.25">
      <c r="A19" s="2" t="s">
        <v>17</v>
      </c>
      <c r="B19" s="2" t="s">
        <v>67</v>
      </c>
      <c r="C19" s="2"/>
      <c r="D19" s="14" t="s">
        <v>56</v>
      </c>
      <c r="E19" s="2" t="s">
        <v>69</v>
      </c>
      <c r="F19" s="2"/>
      <c r="G19" s="2"/>
      <c r="H19" s="2"/>
      <c r="I19" s="2"/>
    </row>
    <row r="20" spans="1:9" ht="65.25" customHeight="1" x14ac:dyDescent="0.25">
      <c r="A20" s="2" t="s">
        <v>146</v>
      </c>
      <c r="B20" s="2" t="s">
        <v>71</v>
      </c>
      <c r="C20" s="2"/>
      <c r="D20" s="14" t="s">
        <v>56</v>
      </c>
      <c r="E20" s="22" t="s">
        <v>145</v>
      </c>
      <c r="F20" s="2"/>
      <c r="G20" s="2"/>
      <c r="H20" s="2"/>
      <c r="I20" s="2"/>
    </row>
    <row r="21" spans="1:9" ht="105" x14ac:dyDescent="0.25">
      <c r="A21" s="2" t="s">
        <v>18</v>
      </c>
      <c r="B21" s="2" t="s">
        <v>125</v>
      </c>
      <c r="C21" s="2"/>
      <c r="D21" s="14" t="s">
        <v>56</v>
      </c>
      <c r="E21" s="2" t="s">
        <v>231</v>
      </c>
      <c r="F21" s="2"/>
      <c r="G21" s="2"/>
      <c r="H21" s="2"/>
      <c r="I21" s="2"/>
    </row>
    <row r="22" spans="1:9" s="7" customFormat="1" ht="120" x14ac:dyDescent="0.25">
      <c r="A22" s="2" t="s">
        <v>298</v>
      </c>
      <c r="B22" s="2" t="s">
        <v>232</v>
      </c>
      <c r="C22" s="2"/>
      <c r="D22" s="14" t="s">
        <v>56</v>
      </c>
      <c r="E22" s="2" t="s">
        <v>299</v>
      </c>
      <c r="F22" s="2"/>
      <c r="G22" s="2"/>
      <c r="H22" s="2"/>
      <c r="I22" s="2"/>
    </row>
    <row r="23" spans="1:9" ht="105" x14ac:dyDescent="0.25">
      <c r="A23" s="2" t="s">
        <v>74</v>
      </c>
      <c r="B23" s="2" t="s">
        <v>109</v>
      </c>
      <c r="C23" s="2" t="s">
        <v>77</v>
      </c>
      <c r="D23" s="14" t="s">
        <v>45</v>
      </c>
      <c r="E23" s="2" t="s">
        <v>59</v>
      </c>
      <c r="F23" s="2"/>
      <c r="G23" s="2"/>
      <c r="H23" s="2"/>
      <c r="I23" s="2"/>
    </row>
    <row r="24" spans="1:9" s="7" customFormat="1" ht="187.5" customHeight="1" x14ac:dyDescent="0.25">
      <c r="A24" s="2" t="s">
        <v>133</v>
      </c>
      <c r="B24" s="2" t="s">
        <v>197</v>
      </c>
      <c r="C24" s="2"/>
      <c r="D24" s="14" t="s">
        <v>75</v>
      </c>
      <c r="E24" s="2" t="s">
        <v>137</v>
      </c>
      <c r="F24" s="2"/>
      <c r="G24" s="2"/>
      <c r="H24" s="2"/>
      <c r="I24" s="2"/>
    </row>
    <row r="25" spans="1:9" ht="75" x14ac:dyDescent="0.25">
      <c r="A25" s="2" t="s">
        <v>135</v>
      </c>
      <c r="B25" s="2" t="s">
        <v>136</v>
      </c>
      <c r="C25" s="2" t="s">
        <v>138</v>
      </c>
      <c r="D25" s="14" t="s">
        <v>75</v>
      </c>
      <c r="E25" s="2" t="s">
        <v>150</v>
      </c>
      <c r="F25" s="2"/>
      <c r="G25" s="2"/>
      <c r="H25" s="2"/>
      <c r="I25" s="2"/>
    </row>
    <row r="26" spans="1:9" s="7" customFormat="1" x14ac:dyDescent="0.25">
      <c r="A26" s="56" t="s">
        <v>177</v>
      </c>
      <c r="B26" s="56" t="s">
        <v>7</v>
      </c>
      <c r="C26" s="56" t="s">
        <v>0</v>
      </c>
      <c r="D26" s="56" t="s">
        <v>1</v>
      </c>
      <c r="E26" s="56" t="s">
        <v>2</v>
      </c>
      <c r="F26" s="56" t="s">
        <v>3</v>
      </c>
      <c r="G26" s="56" t="s">
        <v>4</v>
      </c>
      <c r="H26" s="56" t="s">
        <v>5</v>
      </c>
      <c r="I26" s="56" t="s">
        <v>6</v>
      </c>
    </row>
    <row r="27" spans="1:9" ht="60" x14ac:dyDescent="0.25">
      <c r="A27" s="2" t="s">
        <v>147</v>
      </c>
      <c r="B27" s="2" t="s">
        <v>174</v>
      </c>
      <c r="C27" s="2" t="s">
        <v>148</v>
      </c>
      <c r="D27" s="14" t="s">
        <v>134</v>
      </c>
      <c r="E27" s="2" t="s">
        <v>149</v>
      </c>
      <c r="F27" s="2"/>
      <c r="G27" s="2"/>
      <c r="H27" s="2"/>
      <c r="I27" s="2"/>
    </row>
    <row r="28" spans="1:9" ht="105" x14ac:dyDescent="0.25">
      <c r="A28" s="2" t="s">
        <v>178</v>
      </c>
      <c r="B28" s="2" t="s">
        <v>181</v>
      </c>
      <c r="C28" s="2" t="s">
        <v>179</v>
      </c>
      <c r="D28" s="14" t="s">
        <v>182</v>
      </c>
      <c r="E28" s="2" t="s">
        <v>180</v>
      </c>
      <c r="F28" s="2"/>
      <c r="G28" s="2"/>
      <c r="H28" s="2"/>
      <c r="I28" s="2"/>
    </row>
  </sheetData>
  <pageMargins left="0.70866141732283472" right="0.70866141732283472" top="0.74803149606299213" bottom="0.74803149606299213" header="0.31496062992125984" footer="0.31496062992125984"/>
  <pageSetup paperSize="9" scale="62" fitToHeight="0" orientation="landscape" r:id="rId1"/>
  <headerFooter>
    <oddHeader>&amp;LCCDM Programme&amp;RFTE calculation</oddHeader>
    <oddFooter>&amp;L&amp;F&amp;C(c) Ministry of Health, NZ 2017&amp;R&amp;P of &amp;N</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view="pageLayout" topLeftCell="F1" zoomScaleNormal="100" workbookViewId="0">
      <selection activeCell="I3" sqref="I3"/>
    </sheetView>
  </sheetViews>
  <sheetFormatPr defaultRowHeight="15" x14ac:dyDescent="0.25"/>
  <cols>
    <col min="1" max="1" width="9.85546875" customWidth="1"/>
    <col min="2" max="8" width="12.7109375" customWidth="1"/>
    <col min="9" max="9" width="75.140625" customWidth="1"/>
    <col min="10" max="17" width="10.7109375" customWidth="1"/>
  </cols>
  <sheetData>
    <row r="1" spans="1:2" ht="23.25" x14ac:dyDescent="0.35">
      <c r="A1" s="1" t="s">
        <v>121</v>
      </c>
    </row>
    <row r="3" spans="1:2" x14ac:dyDescent="0.25">
      <c r="A3" t="s">
        <v>123</v>
      </c>
    </row>
    <row r="4" spans="1:2" x14ac:dyDescent="0.25">
      <c r="A4" t="s">
        <v>122</v>
      </c>
    </row>
    <row r="5" spans="1:2" x14ac:dyDescent="0.25">
      <c r="B5" t="s">
        <v>208</v>
      </c>
    </row>
    <row r="6" spans="1:2" x14ac:dyDescent="0.25">
      <c r="B6" t="s">
        <v>206</v>
      </c>
    </row>
    <row r="7" spans="1:2" x14ac:dyDescent="0.25">
      <c r="B7" t="s">
        <v>207</v>
      </c>
    </row>
    <row r="8" spans="1:2" x14ac:dyDescent="0.25">
      <c r="A8" t="s">
        <v>124</v>
      </c>
    </row>
    <row r="9" spans="1:2" s="7" customFormat="1" x14ac:dyDescent="0.25">
      <c r="A9" s="7" t="s">
        <v>198</v>
      </c>
    </row>
    <row r="10" spans="1:2" s="7" customFormat="1" x14ac:dyDescent="0.25">
      <c r="A10" s="7" t="s">
        <v>199</v>
      </c>
    </row>
  </sheetData>
  <pageMargins left="0.7" right="0.7" top="0.75" bottom="0.75" header="0.3" footer="0.3"/>
  <pageSetup paperSize="9" scale="75" fitToHeight="0" orientation="landscape" r:id="rId1"/>
  <headerFooter>
    <oddHeader>&amp;LCCDM Programme&amp;RFTE calculation</oddHeader>
    <oddFooter>&amp;L&amp;F&amp;C(c) Ministry of Health, NZ 2017&amp;R&amp;P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election activeCell="F59" sqref="F59"/>
    </sheetView>
  </sheetViews>
  <sheetFormatPr defaultRowHeight="15" x14ac:dyDescent="0.25"/>
  <sheetData>
    <row r="1" spans="1:1" ht="23.25" x14ac:dyDescent="0.35">
      <c r="A1" s="1" t="s">
        <v>63</v>
      </c>
    </row>
  </sheetData>
  <pageMargins left="0.7" right="0.7" top="0.75" bottom="0.75" header="0.3" footer="0.3"/>
  <pageSetup paperSize="9" scale="79" orientation="portrait" r:id="rId1"/>
  <headerFooter>
    <oddHeader>&amp;LCCDM Programme&amp;RFTE calculation</oddHeader>
    <oddFooter>&amp;L&amp;F&amp;C                              (c) Ministry of Health, NZ 2017&amp;R&amp;P of &amp;N</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3"/>
  <sheetViews>
    <sheetView view="pageLayout" zoomScaleNormal="100" workbookViewId="0">
      <selection activeCell="A3" sqref="A3"/>
    </sheetView>
  </sheetViews>
  <sheetFormatPr defaultRowHeight="15" x14ac:dyDescent="0.25"/>
  <cols>
    <col min="1" max="9" width="15.7109375" customWidth="1"/>
  </cols>
  <sheetData>
    <row r="1" spans="1:7" ht="15.75" x14ac:dyDescent="0.25">
      <c r="A1" s="4" t="s">
        <v>24</v>
      </c>
    </row>
    <row r="3" spans="1:7" x14ac:dyDescent="0.25">
      <c r="A3" s="5" t="s">
        <v>118</v>
      </c>
    </row>
    <row r="4" spans="1:7" x14ac:dyDescent="0.25">
      <c r="A4" t="s">
        <v>110</v>
      </c>
      <c r="B4" t="s">
        <v>111</v>
      </c>
      <c r="C4" t="s">
        <v>30</v>
      </c>
      <c r="D4" t="s">
        <v>31</v>
      </c>
      <c r="E4" t="s">
        <v>112</v>
      </c>
      <c r="F4" t="s">
        <v>29</v>
      </c>
    </row>
    <row r="5" spans="1:7" ht="24.95" customHeight="1" x14ac:dyDescent="0.25">
      <c r="A5" s="6"/>
      <c r="B5" s="6"/>
      <c r="C5" s="6"/>
      <c r="D5" s="6"/>
      <c r="E5" s="6"/>
      <c r="F5" s="6"/>
    </row>
    <row r="6" spans="1:7" s="7" customFormat="1" ht="14.25" customHeight="1" x14ac:dyDescent="0.25">
      <c r="A6" s="6"/>
      <c r="B6" s="6"/>
      <c r="C6" s="6"/>
      <c r="D6" s="6"/>
      <c r="E6" s="6"/>
      <c r="F6" s="6"/>
    </row>
    <row r="7" spans="1:7" s="7" customFormat="1" ht="24.95" customHeight="1" x14ac:dyDescent="0.25">
      <c r="A7" s="5" t="s">
        <v>119</v>
      </c>
    </row>
    <row r="8" spans="1:7" x14ac:dyDescent="0.25">
      <c r="A8" s="7" t="s">
        <v>189</v>
      </c>
      <c r="B8" s="7" t="s">
        <v>81</v>
      </c>
      <c r="C8" s="7" t="s">
        <v>22</v>
      </c>
      <c r="D8" s="7" t="s">
        <v>113</v>
      </c>
      <c r="E8" s="7" t="s">
        <v>60</v>
      </c>
      <c r="F8" s="7" t="s">
        <v>110</v>
      </c>
      <c r="G8" s="7" t="s">
        <v>111</v>
      </c>
    </row>
    <row r="9" spans="1:7" s="7" customFormat="1" ht="23.25" customHeight="1" x14ac:dyDescent="0.25">
      <c r="A9" s="6"/>
      <c r="B9" s="6"/>
      <c r="C9" s="6"/>
      <c r="D9" s="6"/>
      <c r="E9" s="6"/>
      <c r="F9" s="6"/>
      <c r="G9" s="6"/>
    </row>
    <row r="10" spans="1:7" s="7" customFormat="1" x14ac:dyDescent="0.25"/>
    <row r="11" spans="1:7" x14ac:dyDescent="0.25">
      <c r="A11" s="5" t="s">
        <v>115</v>
      </c>
    </row>
    <row r="12" spans="1:7" x14ac:dyDescent="0.25">
      <c r="A12" t="s">
        <v>26</v>
      </c>
      <c r="B12" t="s">
        <v>27</v>
      </c>
      <c r="C12" t="s">
        <v>28</v>
      </c>
    </row>
    <row r="13" spans="1:7" ht="24.95" customHeight="1" x14ac:dyDescent="0.25">
      <c r="A13" s="6"/>
      <c r="B13" s="6"/>
      <c r="C13" s="6"/>
    </row>
    <row r="16" spans="1:7" x14ac:dyDescent="0.25">
      <c r="A16" s="5" t="s">
        <v>116</v>
      </c>
    </row>
    <row r="17" spans="1:10" x14ac:dyDescent="0.25">
      <c r="A17" s="7" t="s">
        <v>32</v>
      </c>
      <c r="B17" s="7" t="s">
        <v>33</v>
      </c>
      <c r="C17" s="7" t="s">
        <v>34</v>
      </c>
      <c r="D17" s="7" t="s">
        <v>35</v>
      </c>
      <c r="E17" s="7" t="s">
        <v>36</v>
      </c>
      <c r="F17" s="7" t="s">
        <v>37</v>
      </c>
      <c r="G17" s="7" t="s">
        <v>38</v>
      </c>
      <c r="H17" s="7" t="s">
        <v>39</v>
      </c>
      <c r="I17" s="7" t="s">
        <v>40</v>
      </c>
      <c r="J17" s="7"/>
    </row>
    <row r="18" spans="1:10" s="7" customFormat="1" ht="30" customHeight="1" x14ac:dyDescent="0.25">
      <c r="A18" s="9" t="s">
        <v>26</v>
      </c>
      <c r="B18" s="9" t="s">
        <v>141</v>
      </c>
      <c r="C18" s="9"/>
      <c r="D18" s="9"/>
      <c r="E18" s="9"/>
      <c r="F18" s="9"/>
      <c r="G18" s="9"/>
      <c r="H18" s="9"/>
      <c r="I18" s="9"/>
      <c r="J18" s="9"/>
    </row>
    <row r="19" spans="1:10" ht="30" customHeight="1" x14ac:dyDescent="0.25">
      <c r="A19" s="9" t="s">
        <v>26</v>
      </c>
      <c r="B19" s="9" t="s">
        <v>30</v>
      </c>
      <c r="C19" s="9"/>
      <c r="D19" s="9"/>
      <c r="E19" s="9"/>
      <c r="F19" s="9"/>
      <c r="G19" s="9"/>
      <c r="H19" s="9"/>
      <c r="I19" s="9"/>
      <c r="J19" s="9"/>
    </row>
    <row r="20" spans="1:10" ht="30" customHeight="1" x14ac:dyDescent="0.25">
      <c r="A20" s="9" t="s">
        <v>26</v>
      </c>
      <c r="B20" s="9" t="s">
        <v>31</v>
      </c>
      <c r="C20" s="9"/>
      <c r="D20" s="9"/>
      <c r="E20" s="9"/>
      <c r="F20" s="9"/>
      <c r="G20" s="9"/>
      <c r="H20" s="9"/>
      <c r="I20" s="9"/>
      <c r="J20" s="9"/>
    </row>
    <row r="21" spans="1:10" ht="30" customHeight="1" x14ac:dyDescent="0.25">
      <c r="A21" s="9" t="s">
        <v>26</v>
      </c>
      <c r="B21" s="9" t="s">
        <v>144</v>
      </c>
      <c r="C21" s="9"/>
      <c r="D21" s="9"/>
      <c r="E21" s="9"/>
      <c r="F21" s="9"/>
      <c r="G21" s="9"/>
      <c r="H21" s="9"/>
      <c r="I21" s="9"/>
      <c r="J21" s="9"/>
    </row>
    <row r="22" spans="1:10" s="7" customFormat="1" ht="30" customHeight="1" x14ac:dyDescent="0.25">
      <c r="A22" s="9" t="s">
        <v>27</v>
      </c>
      <c r="B22" s="9" t="s">
        <v>141</v>
      </c>
      <c r="C22" s="57"/>
      <c r="D22" s="9"/>
      <c r="E22" s="9"/>
      <c r="F22" s="9"/>
      <c r="G22" s="9"/>
      <c r="H22" s="9"/>
      <c r="I22" s="9"/>
      <c r="J22" s="9"/>
    </row>
    <row r="23" spans="1:10" ht="30" customHeight="1" x14ac:dyDescent="0.25">
      <c r="A23" s="9" t="s">
        <v>27</v>
      </c>
      <c r="B23" s="9" t="s">
        <v>30</v>
      </c>
      <c r="C23" s="9"/>
      <c r="D23" s="9"/>
      <c r="E23" s="9"/>
      <c r="F23" s="9"/>
      <c r="G23" s="9"/>
      <c r="H23" s="9"/>
      <c r="I23" s="9"/>
      <c r="J23" s="9"/>
    </row>
    <row r="24" spans="1:10" ht="30" customHeight="1" x14ac:dyDescent="0.25">
      <c r="A24" s="9" t="s">
        <v>27</v>
      </c>
      <c r="B24" s="9" t="s">
        <v>31</v>
      </c>
      <c r="C24" s="9"/>
      <c r="D24" s="9"/>
      <c r="E24" s="9"/>
      <c r="F24" s="9"/>
      <c r="G24" s="9"/>
      <c r="H24" s="9"/>
      <c r="I24" s="9"/>
      <c r="J24" s="9"/>
    </row>
    <row r="25" spans="1:10" ht="30" customHeight="1" x14ac:dyDescent="0.25">
      <c r="A25" s="9" t="s">
        <v>27</v>
      </c>
      <c r="B25" s="9" t="s">
        <v>144</v>
      </c>
      <c r="C25" s="9"/>
      <c r="D25" s="9"/>
      <c r="E25" s="9"/>
      <c r="F25" s="9"/>
      <c r="G25" s="9"/>
      <c r="H25" s="9"/>
      <c r="I25" s="9"/>
      <c r="J25" s="9"/>
    </row>
    <row r="26" spans="1:10" s="7" customFormat="1" ht="30" customHeight="1" x14ac:dyDescent="0.25">
      <c r="A26" s="9" t="s">
        <v>41</v>
      </c>
      <c r="B26" s="9" t="s">
        <v>141</v>
      </c>
      <c r="C26" s="57"/>
      <c r="D26" s="9"/>
      <c r="E26" s="9"/>
      <c r="F26" s="9"/>
      <c r="G26" s="9"/>
      <c r="H26" s="9"/>
      <c r="I26" s="9"/>
      <c r="J26" s="9"/>
    </row>
    <row r="27" spans="1:10" ht="30" customHeight="1" x14ac:dyDescent="0.25">
      <c r="A27" s="9" t="s">
        <v>41</v>
      </c>
      <c r="B27" s="9" t="s">
        <v>30</v>
      </c>
      <c r="C27" s="9"/>
      <c r="D27" s="9"/>
      <c r="E27" s="9"/>
      <c r="F27" s="9"/>
      <c r="G27" s="9"/>
      <c r="H27" s="9"/>
      <c r="I27" s="9"/>
      <c r="J27" s="9"/>
    </row>
    <row r="28" spans="1:10" ht="30" customHeight="1" x14ac:dyDescent="0.25">
      <c r="A28" s="9" t="s">
        <v>41</v>
      </c>
      <c r="B28" s="9" t="s">
        <v>31</v>
      </c>
      <c r="C28" s="9"/>
      <c r="D28" s="9"/>
      <c r="E28" s="9"/>
      <c r="F28" s="9"/>
      <c r="G28" s="9"/>
      <c r="H28" s="9"/>
      <c r="I28" s="9"/>
      <c r="J28" s="9"/>
    </row>
    <row r="29" spans="1:10" ht="30" customHeight="1" x14ac:dyDescent="0.25">
      <c r="A29" s="9" t="s">
        <v>41</v>
      </c>
      <c r="B29" s="9" t="s">
        <v>144</v>
      </c>
      <c r="C29" s="9"/>
      <c r="D29" s="9"/>
      <c r="E29" s="9"/>
      <c r="F29" s="9"/>
      <c r="G29" s="9"/>
      <c r="H29" s="9"/>
      <c r="I29" s="9"/>
      <c r="J29" s="9"/>
    </row>
    <row r="31" spans="1:10" x14ac:dyDescent="0.25">
      <c r="A31" s="5" t="s">
        <v>233</v>
      </c>
    </row>
    <row r="32" spans="1:10" ht="24.95" customHeight="1" x14ac:dyDescent="0.25">
      <c r="B32" t="s">
        <v>32</v>
      </c>
      <c r="C32" t="s">
        <v>34</v>
      </c>
      <c r="D32" t="s">
        <v>35</v>
      </c>
      <c r="E32" t="s">
        <v>36</v>
      </c>
      <c r="F32" s="7" t="s">
        <v>37</v>
      </c>
      <c r="G32" s="7" t="s">
        <v>38</v>
      </c>
      <c r="H32" s="7" t="s">
        <v>39</v>
      </c>
      <c r="I32" s="7" t="s">
        <v>40</v>
      </c>
    </row>
    <row r="33" spans="1:9" ht="30" customHeight="1" x14ac:dyDescent="0.25">
      <c r="B33" s="9" t="s">
        <v>26</v>
      </c>
      <c r="C33" s="6"/>
      <c r="D33" s="6"/>
      <c r="E33" s="6"/>
      <c r="F33" s="6"/>
      <c r="G33" s="6"/>
      <c r="H33" s="6"/>
      <c r="I33" s="6"/>
    </row>
    <row r="34" spans="1:9" ht="30" customHeight="1" x14ac:dyDescent="0.25">
      <c r="B34" s="9" t="s">
        <v>27</v>
      </c>
      <c r="C34" s="6"/>
      <c r="D34" s="6"/>
      <c r="E34" s="6"/>
      <c r="F34" s="6"/>
      <c r="G34" s="6"/>
      <c r="H34" s="6"/>
      <c r="I34" s="6"/>
    </row>
    <row r="35" spans="1:9" ht="30" customHeight="1" x14ac:dyDescent="0.25">
      <c r="B35" s="9" t="s">
        <v>28</v>
      </c>
      <c r="C35" s="6"/>
      <c r="D35" s="6"/>
      <c r="E35" s="6"/>
      <c r="F35" s="6"/>
      <c r="G35" s="6"/>
      <c r="H35" s="6"/>
      <c r="I35" s="6"/>
    </row>
    <row r="36" spans="1:9" s="7" customFormat="1" x14ac:dyDescent="0.25"/>
    <row r="37" spans="1:9" s="7" customFormat="1" x14ac:dyDescent="0.25">
      <c r="A37" s="5" t="s">
        <v>234</v>
      </c>
    </row>
    <row r="38" spans="1:9" s="7" customFormat="1" x14ac:dyDescent="0.25">
      <c r="B38" s="7" t="s">
        <v>117</v>
      </c>
      <c r="C38" s="7" t="s">
        <v>34</v>
      </c>
      <c r="D38" s="7" t="s">
        <v>35</v>
      </c>
      <c r="E38" s="7" t="s">
        <v>36</v>
      </c>
      <c r="F38" s="7" t="s">
        <v>37</v>
      </c>
      <c r="G38" s="7" t="s">
        <v>38</v>
      </c>
      <c r="H38" s="7" t="s">
        <v>39</v>
      </c>
      <c r="I38" s="7" t="s">
        <v>40</v>
      </c>
    </row>
    <row r="39" spans="1:9" s="7" customFormat="1" ht="30" customHeight="1" x14ac:dyDescent="0.25">
      <c r="B39" s="9" t="s">
        <v>187</v>
      </c>
      <c r="C39" s="6"/>
      <c r="D39" s="6"/>
      <c r="E39" s="6"/>
      <c r="F39" s="6"/>
      <c r="G39" s="6"/>
      <c r="H39" s="6"/>
      <c r="I39" s="6"/>
    </row>
    <row r="40" spans="1:9" s="7" customFormat="1" ht="30" customHeight="1" x14ac:dyDescent="0.25">
      <c r="B40" s="9" t="s">
        <v>22</v>
      </c>
      <c r="C40" s="6"/>
      <c r="D40" s="6"/>
      <c r="E40" s="6"/>
      <c r="F40" s="6"/>
      <c r="G40" s="6"/>
      <c r="H40" s="6"/>
      <c r="I40" s="6"/>
    </row>
    <row r="41" spans="1:9" s="7" customFormat="1" ht="30" customHeight="1" x14ac:dyDescent="0.25">
      <c r="B41" s="9" t="s">
        <v>113</v>
      </c>
      <c r="C41" s="6"/>
      <c r="D41" s="6"/>
      <c r="E41" s="6"/>
      <c r="F41" s="6"/>
      <c r="G41" s="6"/>
      <c r="H41" s="6"/>
      <c r="I41" s="6"/>
    </row>
    <row r="42" spans="1:9" s="7" customFormat="1" ht="30" customHeight="1" x14ac:dyDescent="0.25">
      <c r="B42" s="9" t="s">
        <v>60</v>
      </c>
      <c r="C42" s="6"/>
      <c r="D42" s="6"/>
      <c r="E42" s="6"/>
      <c r="F42" s="6"/>
      <c r="G42" s="6"/>
      <c r="H42" s="6"/>
      <c r="I42" s="6"/>
    </row>
    <row r="43" spans="1:9" s="7" customFormat="1" ht="30" customHeight="1" x14ac:dyDescent="0.25">
      <c r="B43" s="9" t="s">
        <v>114</v>
      </c>
      <c r="C43" s="6"/>
      <c r="D43" s="6"/>
      <c r="E43" s="6"/>
      <c r="F43" s="6"/>
      <c r="G43" s="6"/>
      <c r="H43" s="6"/>
      <c r="I43" s="6"/>
    </row>
  </sheetData>
  <pageMargins left="0.7" right="0.7" top="0.75" bottom="0.75" header="0.3" footer="0.3"/>
  <pageSetup paperSize="9" scale="92" fitToHeight="0" orientation="landscape" r:id="rId1"/>
  <headerFooter>
    <oddHeader>&amp;LCCDM Programme&amp;RFTE calculation</oddHeader>
    <oddFooter>&amp;L&amp;F&amp;C(c) Ministry of Health, NZ 2017&amp;R&amp;P of &amp;N</oddFooter>
  </headerFooter>
  <legacyDrawing r:id="rId2"/>
  <tableParts count="6">
    <tablePart r:id="rId3"/>
    <tablePart r:id="rId4"/>
    <tablePart r:id="rId5"/>
    <tablePart r:id="rId6"/>
    <tablePart r:id="rId7"/>
    <tablePart r:id="rId8"/>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Layout" zoomScaleNormal="100" workbookViewId="0">
      <selection activeCell="B1" sqref="B1"/>
    </sheetView>
  </sheetViews>
  <sheetFormatPr defaultRowHeight="15" x14ac:dyDescent="0.25"/>
  <cols>
    <col min="1" max="1" width="59" bestFit="1" customWidth="1"/>
    <col min="2" max="2" width="22.7109375" customWidth="1"/>
    <col min="3" max="3" width="27.5703125" customWidth="1"/>
  </cols>
  <sheetData>
    <row r="1" spans="1:3" ht="15.75" x14ac:dyDescent="0.25">
      <c r="A1" s="13" t="s">
        <v>301</v>
      </c>
    </row>
    <row r="3" spans="1:3" x14ac:dyDescent="0.25">
      <c r="A3" s="12" t="s">
        <v>43</v>
      </c>
      <c r="B3" s="10" t="s">
        <v>302</v>
      </c>
      <c r="C3" s="12" t="s">
        <v>190</v>
      </c>
    </row>
    <row r="4" spans="1:3" ht="24.95" customHeight="1" x14ac:dyDescent="0.25">
      <c r="A4" s="11" t="s">
        <v>10</v>
      </c>
      <c r="B4" s="6"/>
      <c r="C4" s="11"/>
    </row>
    <row r="5" spans="1:3" ht="24.95" customHeight="1" x14ac:dyDescent="0.25">
      <c r="A5" s="11" t="s">
        <v>12</v>
      </c>
      <c r="B5" s="6"/>
      <c r="C5" s="11"/>
    </row>
    <row r="6" spans="1:3" ht="24.95" customHeight="1" x14ac:dyDescent="0.25">
      <c r="A6" s="11" t="s">
        <v>11</v>
      </c>
      <c r="B6" s="6"/>
      <c r="C6" s="11"/>
    </row>
    <row r="7" spans="1:3" ht="24.95" customHeight="1" x14ac:dyDescent="0.25">
      <c r="A7" s="11" t="s">
        <v>44</v>
      </c>
      <c r="B7" s="6"/>
      <c r="C7" s="11"/>
    </row>
    <row r="8" spans="1:3" ht="24.95" customHeight="1" x14ac:dyDescent="0.25">
      <c r="A8" s="11" t="s">
        <v>13</v>
      </c>
      <c r="B8" s="6"/>
      <c r="C8" s="11"/>
    </row>
    <row r="9" spans="1:3" ht="24.95" customHeight="1" x14ac:dyDescent="0.25">
      <c r="A9" s="11" t="s">
        <v>14</v>
      </c>
      <c r="B9" s="6"/>
      <c r="C9" s="11"/>
    </row>
    <row r="10" spans="1:3" ht="24.95" customHeight="1" x14ac:dyDescent="0.25">
      <c r="A10" s="11" t="s">
        <v>15</v>
      </c>
      <c r="B10" s="6"/>
      <c r="C10" s="11"/>
    </row>
  </sheetData>
  <pageMargins left="0.7" right="0.7" top="0.75" bottom="0.75" header="0.3" footer="0.3"/>
  <pageSetup paperSize="9" orientation="landscape" r:id="rId1"/>
  <headerFooter>
    <oddHeader>&amp;LCCDM Programme&amp;RFTE calculation</oddHeader>
    <oddFooter>&amp;L&amp;F&amp;C(c) Ministry of Health, NZ 2017&amp;R&amp;P of &amp;N</oddFooter>
  </headerFooter>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Layout" zoomScaleNormal="100" workbookViewId="0">
      <selection activeCell="A8" sqref="A8"/>
    </sheetView>
  </sheetViews>
  <sheetFormatPr defaultColWidth="9.140625" defaultRowHeight="15" x14ac:dyDescent="0.25"/>
  <cols>
    <col min="1" max="1" width="39.7109375" style="17" customWidth="1"/>
    <col min="2" max="2" width="13.5703125" style="17" customWidth="1"/>
    <col min="3" max="3" width="14.42578125" style="17" customWidth="1"/>
    <col min="4" max="4" width="15.140625" style="17" customWidth="1"/>
    <col min="5" max="5" width="22.140625" style="17" customWidth="1"/>
    <col min="6" max="6" width="12" style="17" customWidth="1"/>
    <col min="7" max="8" width="18.140625" style="17" customWidth="1"/>
    <col min="9" max="10" width="18.5703125" style="17" customWidth="1"/>
    <col min="11" max="11" width="13" style="17" customWidth="1"/>
    <col min="12" max="12" width="31.42578125" style="17" bestFit="1" customWidth="1"/>
    <col min="13" max="16384" width="9.140625" style="17"/>
  </cols>
  <sheetData>
    <row r="1" spans="1:13" ht="15.75" x14ac:dyDescent="0.25">
      <c r="A1" s="16" t="s">
        <v>48</v>
      </c>
    </row>
    <row r="2" spans="1:13" x14ac:dyDescent="0.25">
      <c r="A2" s="69" t="s">
        <v>235</v>
      </c>
    </row>
    <row r="3" spans="1:13" x14ac:dyDescent="0.25">
      <c r="A3" s="69" t="s">
        <v>306</v>
      </c>
    </row>
    <row r="4" spans="1:13" x14ac:dyDescent="0.25">
      <c r="A4" s="69" t="s">
        <v>236</v>
      </c>
    </row>
    <row r="5" spans="1:13" x14ac:dyDescent="0.25">
      <c r="A5" s="69" t="s">
        <v>307</v>
      </c>
    </row>
    <row r="6" spans="1:13" x14ac:dyDescent="0.25">
      <c r="A6" s="69" t="s">
        <v>308</v>
      </c>
    </row>
    <row r="7" spans="1:13" ht="15.75" thickBot="1" x14ac:dyDescent="0.3">
      <c r="A7" s="69"/>
    </row>
    <row r="8" spans="1:13" ht="15.75" thickBot="1" x14ac:dyDescent="0.3">
      <c r="A8" s="18" t="s">
        <v>305</v>
      </c>
      <c r="B8" s="88">
        <v>47255</v>
      </c>
      <c r="E8" s="19" t="s">
        <v>50</v>
      </c>
      <c r="F8" s="7"/>
      <c r="G8" s="27" t="e">
        <f>GETPIVOTDATA("Within Benchmark (Y/N)",$K$10,"Within Benchmark (Y/N)","Y")/GETPIVOTDATA("Within Benchmark (Y/N)",$K$10)</f>
        <v>#REF!</v>
      </c>
      <c r="H8" s="7"/>
      <c r="I8" s="18"/>
      <c r="J8" s="20" t="s">
        <v>120</v>
      </c>
    </row>
    <row r="9" spans="1:13" x14ac:dyDescent="0.25">
      <c r="J9" s="20" t="s">
        <v>64</v>
      </c>
    </row>
    <row r="10" spans="1:13" ht="60" x14ac:dyDescent="0.25">
      <c r="A10" s="21" t="s">
        <v>46</v>
      </c>
      <c r="B10" s="21" t="s">
        <v>49</v>
      </c>
      <c r="C10" s="21" t="s">
        <v>200</v>
      </c>
      <c r="D10" s="21" t="s">
        <v>21</v>
      </c>
      <c r="E10" s="21" t="s">
        <v>47</v>
      </c>
      <c r="F10" s="21" t="s">
        <v>54</v>
      </c>
      <c r="G10" s="21" t="s">
        <v>90</v>
      </c>
      <c r="H10" s="96" t="s">
        <v>201</v>
      </c>
      <c r="I10" s="96" t="s">
        <v>92</v>
      </c>
      <c r="J10" s="96" t="s">
        <v>309</v>
      </c>
      <c r="K10" s="28" t="s">
        <v>51</v>
      </c>
      <c r="L10" t="s">
        <v>55</v>
      </c>
      <c r="M10"/>
    </row>
    <row r="11" spans="1:13" x14ac:dyDescent="0.25">
      <c r="A11" s="19" t="s">
        <v>93</v>
      </c>
      <c r="B11" s="19">
        <v>70.7</v>
      </c>
      <c r="C11" s="89">
        <v>5191.33</v>
      </c>
      <c r="D11" s="19">
        <v>6.31</v>
      </c>
      <c r="E11" s="90" t="s">
        <v>91</v>
      </c>
      <c r="F11" s="91" t="s">
        <v>41</v>
      </c>
      <c r="G11" s="91">
        <f t="shared" ref="G11" si="0">6.31-5.5</f>
        <v>0.80999999999999961</v>
      </c>
      <c r="H11" s="97">
        <f>Table9[[#This Row],[Variance to Benchmark (HPPD)]]*Table9[[#This Row],[Average patient days]]</f>
        <v>4204.9772999999977</v>
      </c>
      <c r="I11" s="99">
        <f>Table9[[#This Row],[Variance in hours '[=Variance in HPPD*Average patient days']]]/2086</f>
        <v>2.0158088686481292</v>
      </c>
      <c r="J11" s="100">
        <f>SUM(Table9[[#This Row],[Variance in hours '[=Variance in HPPD*Average patient days']]]/$B$8)</f>
        <v>8.8984812189186288E-2</v>
      </c>
      <c r="K11" s="29" t="s">
        <v>52</v>
      </c>
      <c r="L11" s="30"/>
      <c r="M11"/>
    </row>
    <row r="12" spans="1:13" x14ac:dyDescent="0.25">
      <c r="A12" s="19"/>
      <c r="B12" s="19"/>
      <c r="C12" s="89">
        <v>3141</v>
      </c>
      <c r="D12" s="19"/>
      <c r="E12" s="90"/>
      <c r="F12" s="91" t="s">
        <v>41</v>
      </c>
      <c r="G12" s="91">
        <v>0.1</v>
      </c>
      <c r="H12" s="97">
        <f>Table9[[#This Row],[Variance to Benchmark (HPPD)]]*Table9[[#This Row],[Average patient days]]</f>
        <v>314.10000000000002</v>
      </c>
      <c r="I12" s="99">
        <f>Table9[[#This Row],[Variance in hours '[=Variance in HPPD*Average patient days']]]/2086</f>
        <v>0.150575263662512</v>
      </c>
      <c r="J12" s="100">
        <f>SUM(Table9[[#This Row],[Variance in hours '[=Variance in HPPD*Average patient days']]]/$B$8)</f>
        <v>6.6469156702994399E-3</v>
      </c>
      <c r="K12" s="29" t="s">
        <v>41</v>
      </c>
      <c r="L12" s="30">
        <v>2</v>
      </c>
      <c r="M12"/>
    </row>
    <row r="13" spans="1:13" x14ac:dyDescent="0.25">
      <c r="A13" s="19"/>
      <c r="B13" s="19"/>
      <c r="C13" s="89"/>
      <c r="D13" s="19"/>
      <c r="E13" s="90"/>
      <c r="F13" s="91"/>
      <c r="G13" s="91"/>
      <c r="H13" s="97">
        <f>Table9[[#This Row],[Variance to Benchmark (HPPD)]]*Table9[[#This Row],[Average patient days]]</f>
        <v>0</v>
      </c>
      <c r="I13" s="99">
        <f>Table9[[#This Row],[Variance in hours '[=Variance in HPPD*Average patient days']]]/2086</f>
        <v>0</v>
      </c>
      <c r="J13" s="100">
        <f>SUM(Table9[[#This Row],[Variance in hours '[=Variance in HPPD*Average patient days']]]/$B$8)</f>
        <v>0</v>
      </c>
      <c r="K13" s="29" t="s">
        <v>53</v>
      </c>
      <c r="L13" s="30">
        <v>2</v>
      </c>
      <c r="M13"/>
    </row>
    <row r="14" spans="1:13" x14ac:dyDescent="0.25">
      <c r="A14" s="19"/>
      <c r="B14" s="19"/>
      <c r="C14" s="89"/>
      <c r="D14" s="19"/>
      <c r="E14" s="90"/>
      <c r="F14" s="91"/>
      <c r="G14" s="91"/>
      <c r="H14" s="97">
        <f>Table9[[#This Row],[Variance to Benchmark (HPPD)]]*Table9[[#This Row],[Average patient days]]</f>
        <v>0</v>
      </c>
      <c r="I14" s="99">
        <f>Table9[[#This Row],[Variance in hours '[=Variance in HPPD*Average patient days']]]/2086</f>
        <v>0</v>
      </c>
      <c r="J14" s="100">
        <f>SUM(Table9[[#This Row],[Variance in hours '[=Variance in HPPD*Average patient days']]]/$B$8)</f>
        <v>0</v>
      </c>
      <c r="K14"/>
      <c r="L14"/>
      <c r="M14"/>
    </row>
    <row r="15" spans="1:13" x14ac:dyDescent="0.25">
      <c r="A15" s="19"/>
      <c r="B15" s="19"/>
      <c r="C15" s="89"/>
      <c r="D15" s="19"/>
      <c r="E15" s="90"/>
      <c r="F15" s="91"/>
      <c r="G15" s="91"/>
      <c r="H15" s="97">
        <f>Table9[[#This Row],[Variance to Benchmark (HPPD)]]*Table9[[#This Row],[Average patient days]]</f>
        <v>0</v>
      </c>
      <c r="I15" s="99">
        <f>Table9[[#This Row],[Variance in hours '[=Variance in HPPD*Average patient days']]]/2086</f>
        <v>0</v>
      </c>
      <c r="J15" s="100">
        <f>SUM(Table9[[#This Row],[Variance in hours '[=Variance in HPPD*Average patient days']]]/$B$8)</f>
        <v>0</v>
      </c>
      <c r="K15"/>
      <c r="L15"/>
      <c r="M15"/>
    </row>
    <row r="16" spans="1:13" x14ac:dyDescent="0.25">
      <c r="A16" s="19"/>
      <c r="B16" s="19"/>
      <c r="C16" s="89"/>
      <c r="D16" s="19"/>
      <c r="E16" s="90"/>
      <c r="F16" s="91"/>
      <c r="G16" s="91"/>
      <c r="H16" s="97">
        <f>Table9[[#This Row],[Variance to Benchmark (HPPD)]]*Table9[[#This Row],[Average patient days]]</f>
        <v>0</v>
      </c>
      <c r="I16" s="99">
        <f>Table9[[#This Row],[Variance in hours '[=Variance in HPPD*Average patient days']]]/2086</f>
        <v>0</v>
      </c>
      <c r="J16" s="100">
        <f>SUM(Table9[[#This Row],[Variance in hours '[=Variance in HPPD*Average patient days']]]/$B$8)</f>
        <v>0</v>
      </c>
      <c r="K16"/>
      <c r="L16"/>
      <c r="M16"/>
    </row>
    <row r="17" spans="1:13" x14ac:dyDescent="0.25">
      <c r="A17" s="19"/>
      <c r="B17" s="19"/>
      <c r="C17" s="89"/>
      <c r="D17" s="19"/>
      <c r="E17" s="90"/>
      <c r="F17" s="91"/>
      <c r="G17" s="91"/>
      <c r="H17" s="97">
        <f>Table9[[#This Row],[Variance to Benchmark (HPPD)]]*Table9[[#This Row],[Average patient days]]</f>
        <v>0</v>
      </c>
      <c r="I17" s="99">
        <f>Table9[[#This Row],[Variance in hours '[=Variance in HPPD*Average patient days']]]/2086</f>
        <v>0</v>
      </c>
      <c r="J17" s="100">
        <f>SUM(Table9[[#This Row],[Variance in hours '[=Variance in HPPD*Average patient days']]]/$B$8)</f>
        <v>0</v>
      </c>
      <c r="K17"/>
      <c r="L17"/>
      <c r="M17"/>
    </row>
    <row r="18" spans="1:13" x14ac:dyDescent="0.25">
      <c r="A18" s="19"/>
      <c r="B18" s="19"/>
      <c r="C18" s="89"/>
      <c r="D18" s="19"/>
      <c r="E18" s="90"/>
      <c r="F18" s="91"/>
      <c r="G18" s="91"/>
      <c r="H18" s="97">
        <f>Table9[[#This Row],[Variance to Benchmark (HPPD)]]*Table9[[#This Row],[Average patient days]]</f>
        <v>0</v>
      </c>
      <c r="I18" s="99">
        <f>Table9[[#This Row],[Variance in hours '[=Variance in HPPD*Average patient days']]]/2086</f>
        <v>0</v>
      </c>
      <c r="J18" s="100">
        <f>SUM(Table9[[#This Row],[Variance in hours '[=Variance in HPPD*Average patient days']]]/$B$8)</f>
        <v>0</v>
      </c>
      <c r="K18"/>
      <c r="L18"/>
      <c r="M18"/>
    </row>
    <row r="19" spans="1:13" x14ac:dyDescent="0.25">
      <c r="A19" s="19"/>
      <c r="B19" s="19"/>
      <c r="C19" s="89"/>
      <c r="D19" s="19"/>
      <c r="E19" s="90"/>
      <c r="F19" s="91"/>
      <c r="G19" s="91"/>
      <c r="H19" s="97">
        <f>Table9[[#This Row],[Variance to Benchmark (HPPD)]]*Table9[[#This Row],[Average patient days]]</f>
        <v>0</v>
      </c>
      <c r="I19" s="99">
        <f>Table9[[#This Row],[Variance in hours '[=Variance in HPPD*Average patient days']]]/2086</f>
        <v>0</v>
      </c>
      <c r="J19" s="100">
        <f>SUM(Table9[[#This Row],[Variance in hours '[=Variance in HPPD*Average patient days']]]/$B$8)</f>
        <v>0</v>
      </c>
      <c r="K19"/>
      <c r="L19"/>
      <c r="M19"/>
    </row>
    <row r="20" spans="1:13" x14ac:dyDescent="0.25">
      <c r="A20" s="19"/>
      <c r="B20" s="19"/>
      <c r="C20" s="89"/>
      <c r="D20" s="19"/>
      <c r="E20" s="90"/>
      <c r="F20" s="91"/>
      <c r="G20" s="91"/>
      <c r="H20" s="97">
        <f>Table9[[#This Row],[Variance to Benchmark (HPPD)]]*Table9[[#This Row],[Average patient days]]</f>
        <v>0</v>
      </c>
      <c r="I20" s="99">
        <f>Table9[[#This Row],[Variance in hours '[=Variance in HPPD*Average patient days']]]/2086</f>
        <v>0</v>
      </c>
      <c r="J20" s="100">
        <f>SUM(Table9[[#This Row],[Variance in hours '[=Variance in HPPD*Average patient days']]]/$B$8)</f>
        <v>0</v>
      </c>
      <c r="K20"/>
      <c r="L20"/>
      <c r="M20"/>
    </row>
    <row r="21" spans="1:13" x14ac:dyDescent="0.25">
      <c r="A21" s="19"/>
      <c r="B21" s="19"/>
      <c r="C21" s="89"/>
      <c r="D21" s="19"/>
      <c r="E21" s="90"/>
      <c r="F21" s="91"/>
      <c r="G21" s="91"/>
      <c r="H21" s="97">
        <f>Table9[[#This Row],[Variance to Benchmark (HPPD)]]*Table9[[#This Row],[Average patient days]]</f>
        <v>0</v>
      </c>
      <c r="I21" s="99">
        <f>Table9[[#This Row],[Variance in hours '[=Variance in HPPD*Average patient days']]]/2086</f>
        <v>0</v>
      </c>
      <c r="J21" s="100">
        <f>SUM(Table9[[#This Row],[Variance in hours '[=Variance in HPPD*Average patient days']]]/$B$8)</f>
        <v>0</v>
      </c>
      <c r="K21"/>
      <c r="L21"/>
      <c r="M21"/>
    </row>
    <row r="22" spans="1:13" x14ac:dyDescent="0.25">
      <c r="A22" s="19"/>
      <c r="B22" s="19"/>
      <c r="C22" s="89"/>
      <c r="D22" s="19"/>
      <c r="E22" s="90"/>
      <c r="F22" s="91"/>
      <c r="G22" s="91"/>
      <c r="H22" s="97">
        <f>Table9[[#This Row],[Variance to Benchmark (HPPD)]]*Table9[[#This Row],[Average patient days]]</f>
        <v>0</v>
      </c>
      <c r="I22" s="99">
        <f>Table9[[#This Row],[Variance in hours '[=Variance in HPPD*Average patient days']]]/2086</f>
        <v>0</v>
      </c>
      <c r="J22" s="100">
        <f>SUM(Table9[[#This Row],[Variance in hours '[=Variance in HPPD*Average patient days']]]/$B$8)</f>
        <v>0</v>
      </c>
      <c r="K22"/>
      <c r="L22"/>
      <c r="M22"/>
    </row>
    <row r="23" spans="1:13" x14ac:dyDescent="0.25">
      <c r="A23" s="19"/>
      <c r="B23" s="19"/>
      <c r="C23" s="89"/>
      <c r="D23" s="19"/>
      <c r="E23" s="90"/>
      <c r="F23" s="91"/>
      <c r="G23" s="91"/>
      <c r="H23" s="97">
        <f>Table9[[#This Row],[Variance to Benchmark (HPPD)]]*Table9[[#This Row],[Average patient days]]</f>
        <v>0</v>
      </c>
      <c r="I23" s="99">
        <f>Table9[[#This Row],[Variance in hours '[=Variance in HPPD*Average patient days']]]/2086</f>
        <v>0</v>
      </c>
      <c r="J23" s="100">
        <f>SUM(Table9[[#This Row],[Variance in hours '[=Variance in HPPD*Average patient days']]]/$B$8)</f>
        <v>0</v>
      </c>
      <c r="K23"/>
      <c r="L23"/>
      <c r="M23"/>
    </row>
    <row r="24" spans="1:13" x14ac:dyDescent="0.25">
      <c r="A24" s="19"/>
      <c r="B24" s="19"/>
      <c r="C24" s="89"/>
      <c r="D24" s="19"/>
      <c r="E24" s="90"/>
      <c r="F24" s="91"/>
      <c r="G24" s="91"/>
      <c r="H24" s="97">
        <f>Table9[[#This Row],[Variance to Benchmark (HPPD)]]*Table9[[#This Row],[Average patient days]]</f>
        <v>0</v>
      </c>
      <c r="I24" s="99">
        <f>Table9[[#This Row],[Variance in hours '[=Variance in HPPD*Average patient days']]]/2086</f>
        <v>0</v>
      </c>
      <c r="J24" s="100">
        <f>SUM(Table9[[#This Row],[Variance in hours '[=Variance in HPPD*Average patient days']]]/$B$8)</f>
        <v>0</v>
      </c>
      <c r="K24"/>
      <c r="L24"/>
      <c r="M24"/>
    </row>
    <row r="25" spans="1:13" x14ac:dyDescent="0.25">
      <c r="A25" s="19"/>
      <c r="B25" s="19"/>
      <c r="C25" s="89"/>
      <c r="D25" s="19"/>
      <c r="E25" s="90"/>
      <c r="F25" s="91"/>
      <c r="G25" s="91"/>
      <c r="H25" s="97">
        <f>Table9[[#This Row],[Variance to Benchmark (HPPD)]]*Table9[[#This Row],[Average patient days]]</f>
        <v>0</v>
      </c>
      <c r="I25" s="99">
        <f>Table9[[#This Row],[Variance in hours '[=Variance in HPPD*Average patient days']]]/2086</f>
        <v>0</v>
      </c>
      <c r="J25" s="100">
        <f>SUM(Table9[[#This Row],[Variance in hours '[=Variance in HPPD*Average patient days']]]/$B$8)</f>
        <v>0</v>
      </c>
      <c r="K25"/>
      <c r="L25"/>
      <c r="M25"/>
    </row>
    <row r="26" spans="1:13" x14ac:dyDescent="0.25">
      <c r="A26" s="19"/>
      <c r="B26" s="19"/>
      <c r="C26" s="89"/>
      <c r="D26" s="19"/>
      <c r="E26" s="90"/>
      <c r="F26" s="91"/>
      <c r="G26" s="91"/>
      <c r="H26" s="97">
        <f>Table9[[#This Row],[Variance to Benchmark (HPPD)]]*Table9[[#This Row],[Average patient days]]</f>
        <v>0</v>
      </c>
      <c r="I26" s="99">
        <f>Table9[[#This Row],[Variance in hours '[=Variance in HPPD*Average patient days']]]/2086</f>
        <v>0</v>
      </c>
      <c r="J26" s="100">
        <f>SUM(Table9[[#This Row],[Variance in hours '[=Variance in HPPD*Average patient days']]]/$B$8)</f>
        <v>0</v>
      </c>
      <c r="K26"/>
      <c r="L26"/>
      <c r="M26"/>
    </row>
    <row r="27" spans="1:13" x14ac:dyDescent="0.25">
      <c r="A27" s="19"/>
      <c r="B27" s="19"/>
      <c r="C27" s="89"/>
      <c r="D27" s="19"/>
      <c r="E27" s="90"/>
      <c r="F27" s="91"/>
      <c r="G27" s="91"/>
      <c r="H27" s="97">
        <f>Table9[[#This Row],[Variance to Benchmark (HPPD)]]*Table9[[#This Row],[Average patient days]]</f>
        <v>0</v>
      </c>
      <c r="I27" s="99">
        <f>Table9[[#This Row],[Variance in hours '[=Variance in HPPD*Average patient days']]]/2086</f>
        <v>0</v>
      </c>
      <c r="J27" s="100">
        <f>SUM(Table9[[#This Row],[Variance in hours '[=Variance in HPPD*Average patient days']]]/$B$8)</f>
        <v>0</v>
      </c>
      <c r="K27"/>
      <c r="L27"/>
      <c r="M27"/>
    </row>
    <row r="28" spans="1:13" x14ac:dyDescent="0.25">
      <c r="A28" s="19"/>
      <c r="B28" s="19"/>
      <c r="C28" s="89"/>
      <c r="D28" s="19"/>
      <c r="E28" s="90"/>
      <c r="F28" s="91"/>
      <c r="G28" s="91"/>
      <c r="H28" s="97">
        <f>Table9[[#This Row],[Variance to Benchmark (HPPD)]]*Table9[[#This Row],[Average patient days]]</f>
        <v>0</v>
      </c>
      <c r="I28" s="99">
        <f>Table9[[#This Row],[Variance in hours '[=Variance in HPPD*Average patient days']]]/2086</f>
        <v>0</v>
      </c>
      <c r="J28" s="100">
        <f>SUM(Table9[[#This Row],[Variance in hours '[=Variance in HPPD*Average patient days']]]/$B$8)</f>
        <v>0</v>
      </c>
    </row>
    <row r="29" spans="1:13" x14ac:dyDescent="0.25">
      <c r="A29" s="19"/>
      <c r="B29" s="19"/>
      <c r="C29" s="89"/>
      <c r="D29" s="19"/>
      <c r="E29" s="90"/>
      <c r="F29" s="91"/>
      <c r="G29" s="91"/>
      <c r="H29" s="97">
        <f>Table9[[#This Row],[Variance to Benchmark (HPPD)]]*Table9[[#This Row],[Average patient days]]</f>
        <v>0</v>
      </c>
      <c r="I29" s="99">
        <f>Table9[[#This Row],[Variance in hours '[=Variance in HPPD*Average patient days']]]/2086</f>
        <v>0</v>
      </c>
      <c r="J29" s="100">
        <f>SUM(Table9[[#This Row],[Variance in hours '[=Variance in HPPD*Average patient days']]]/$B$8)</f>
        <v>0</v>
      </c>
    </row>
    <row r="30" spans="1:13" x14ac:dyDescent="0.25">
      <c r="A30" s="19"/>
      <c r="B30" s="19"/>
      <c r="C30" s="89"/>
      <c r="D30" s="19"/>
      <c r="E30" s="90"/>
      <c r="F30" s="91"/>
      <c r="G30" s="91"/>
      <c r="H30" s="97">
        <f>Table9[[#This Row],[Variance to Benchmark (HPPD)]]*Table9[[#This Row],[Average patient days]]</f>
        <v>0</v>
      </c>
      <c r="I30" s="99">
        <f>Table9[[#This Row],[Variance in hours '[=Variance in HPPD*Average patient days']]]/2086</f>
        <v>0</v>
      </c>
      <c r="J30" s="100">
        <f>SUM(Table9[[#This Row],[Variance in hours '[=Variance in HPPD*Average patient days']]]/$B$8)</f>
        <v>0</v>
      </c>
    </row>
    <row r="31" spans="1:13" x14ac:dyDescent="0.25">
      <c r="A31" s="19"/>
      <c r="B31" s="19"/>
      <c r="C31" s="89"/>
      <c r="D31" s="19"/>
      <c r="E31" s="90"/>
      <c r="F31" s="91"/>
      <c r="G31" s="91"/>
      <c r="H31" s="97">
        <f>Table9[[#This Row],[Variance to Benchmark (HPPD)]]*Table9[[#This Row],[Average patient days]]</f>
        <v>0</v>
      </c>
      <c r="I31" s="99">
        <f>Table9[[#This Row],[Variance in hours '[=Variance in HPPD*Average patient days']]]/2086</f>
        <v>0</v>
      </c>
      <c r="J31" s="100">
        <f>SUM(Table9[[#This Row],[Variance in hours '[=Variance in HPPD*Average patient days']]]/$B$8)</f>
        <v>0</v>
      </c>
    </row>
    <row r="32" spans="1:13" x14ac:dyDescent="0.25">
      <c r="A32" s="19"/>
      <c r="B32" s="19"/>
      <c r="C32" s="89"/>
      <c r="D32" s="19"/>
      <c r="E32" s="90"/>
      <c r="F32" s="91"/>
      <c r="G32" s="91"/>
      <c r="H32" s="97">
        <f>Table9[[#This Row],[Variance to Benchmark (HPPD)]]*Table9[[#This Row],[Average patient days]]</f>
        <v>0</v>
      </c>
      <c r="I32" s="99">
        <f>Table9[[#This Row],[Variance in hours '[=Variance in HPPD*Average patient days']]]/2086</f>
        <v>0</v>
      </c>
      <c r="J32" s="100">
        <f>SUM(Table9[[#This Row],[Variance in hours '[=Variance in HPPD*Average patient days']]]/$B$8)</f>
        <v>0</v>
      </c>
    </row>
    <row r="33" spans="1:10" x14ac:dyDescent="0.25">
      <c r="A33" s="19"/>
      <c r="B33" s="19"/>
      <c r="C33" s="89"/>
      <c r="D33" s="19"/>
      <c r="E33" s="90"/>
      <c r="F33" s="91"/>
      <c r="G33" s="91"/>
      <c r="H33" s="97">
        <f>Table9[[#This Row],[Variance to Benchmark (HPPD)]]*Table9[[#This Row],[Average patient days]]</f>
        <v>0</v>
      </c>
      <c r="I33" s="99">
        <f>Table9[[#This Row],[Variance in hours '[=Variance in HPPD*Average patient days']]]/2086</f>
        <v>0</v>
      </c>
      <c r="J33" s="100">
        <f>SUM(Table9[[#This Row],[Variance in hours '[=Variance in HPPD*Average patient days']]]/$B$8)</f>
        <v>0</v>
      </c>
    </row>
    <row r="34" spans="1:10" x14ac:dyDescent="0.25">
      <c r="A34" s="19"/>
      <c r="B34" s="19"/>
      <c r="C34" s="89"/>
      <c r="D34" s="19"/>
      <c r="E34" s="90"/>
      <c r="F34" s="91"/>
      <c r="G34" s="91"/>
      <c r="H34" s="97">
        <f>Table9[[#This Row],[Variance to Benchmark (HPPD)]]*Table9[[#This Row],[Average patient days]]</f>
        <v>0</v>
      </c>
      <c r="I34" s="99">
        <f>Table9[[#This Row],[Variance in hours '[=Variance in HPPD*Average patient days']]]/2086</f>
        <v>0</v>
      </c>
      <c r="J34" s="100">
        <f>SUM(Table9[[#This Row],[Variance in hours '[=Variance in HPPD*Average patient days']]]/$B$8)</f>
        <v>0</v>
      </c>
    </row>
    <row r="35" spans="1:10" x14ac:dyDescent="0.25">
      <c r="A35" s="19"/>
      <c r="B35" s="19"/>
      <c r="C35" s="89"/>
      <c r="D35" s="19"/>
      <c r="E35" s="90"/>
      <c r="F35" s="91"/>
      <c r="G35" s="91"/>
      <c r="H35" s="97">
        <f>Table9[[#This Row],[Variance to Benchmark (HPPD)]]*Table9[[#This Row],[Average patient days]]</f>
        <v>0</v>
      </c>
      <c r="I35" s="99">
        <f>Table9[[#This Row],[Variance in hours '[=Variance in HPPD*Average patient days']]]/2086</f>
        <v>0</v>
      </c>
      <c r="J35" s="100">
        <f>SUM(Table9[[#This Row],[Variance in hours '[=Variance in HPPD*Average patient days']]]/$B$8)</f>
        <v>0</v>
      </c>
    </row>
    <row r="36" spans="1:10" x14ac:dyDescent="0.25">
      <c r="A36" s="19"/>
      <c r="B36" s="19"/>
      <c r="C36" s="89"/>
      <c r="D36" s="19"/>
      <c r="E36" s="90"/>
      <c r="F36" s="91"/>
      <c r="G36" s="91"/>
      <c r="H36" s="97">
        <f>Table9[[#This Row],[Variance to Benchmark (HPPD)]]*Table9[[#This Row],[Average patient days]]</f>
        <v>0</v>
      </c>
      <c r="I36" s="99">
        <f>Table9[[#This Row],[Variance in hours '[=Variance in HPPD*Average patient days']]]/2086</f>
        <v>0</v>
      </c>
      <c r="J36" s="100">
        <f>SUM(Table9[[#This Row],[Variance in hours '[=Variance in HPPD*Average patient days']]]/$B$8)</f>
        <v>0</v>
      </c>
    </row>
    <row r="37" spans="1:10" x14ac:dyDescent="0.25">
      <c r="A37" s="19"/>
      <c r="B37" s="19"/>
      <c r="C37" s="89"/>
      <c r="D37" s="19"/>
      <c r="E37" s="90"/>
      <c r="F37" s="91"/>
      <c r="G37" s="91"/>
      <c r="H37" s="97">
        <f>Table9[[#This Row],[Variance to Benchmark (HPPD)]]*Table9[[#This Row],[Average patient days]]</f>
        <v>0</v>
      </c>
      <c r="I37" s="99">
        <f>Table9[[#This Row],[Variance in hours '[=Variance in HPPD*Average patient days']]]/2086</f>
        <v>0</v>
      </c>
      <c r="J37" s="100">
        <f>SUM(Table9[[#This Row],[Variance in hours '[=Variance in HPPD*Average patient days']]]/$B$8)</f>
        <v>0</v>
      </c>
    </row>
    <row r="38" spans="1:10" ht="15.75" thickBot="1" x14ac:dyDescent="0.3">
      <c r="A38" s="92" t="s">
        <v>304</v>
      </c>
      <c r="B38" s="92"/>
      <c r="C38" s="93"/>
      <c r="D38" s="92"/>
      <c r="E38" s="94"/>
      <c r="F38" s="95"/>
      <c r="G38" s="95"/>
      <c r="H38" s="98">
        <f>SUBTOTAL(109,H11:H37)</f>
        <v>4519.0772999999981</v>
      </c>
      <c r="I38" s="101">
        <f>Table9[[#This Row],[Variance in hours '[=Variance in HPPD*Average patient days']]]/2086</f>
        <v>2.1663841323106414</v>
      </c>
      <c r="J38" s="102">
        <f>SUM(Table9[[#This Row],[Variance in hours '[=Variance in HPPD*Average patient days']]]/$B$8)</f>
        <v>9.5631727859485732E-2</v>
      </c>
    </row>
    <row r="39" spans="1:10" ht="15.75" thickTop="1" x14ac:dyDescent="0.25"/>
  </sheetData>
  <sheetProtection pivotTables="0"/>
  <protectedRanges>
    <protectedRange sqref="K10:L12" name="Range1"/>
  </protectedRanges>
  <pageMargins left="0.7" right="0.7" top="0.75" bottom="0.75" header="0.3" footer="0.3"/>
  <pageSetup paperSize="9" scale="55" fitToHeight="0" orientation="landscape" r:id="rId2"/>
  <headerFooter>
    <oddHeader>&amp;LCCDM Programme&amp;RFTE calculation</oddHeader>
    <oddFooter>&amp;L&amp;F&amp;C(c) Ministry of Health, NZ 2017&amp;R&amp;P of &amp;N</oddFooter>
  </headerFooter>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view="pageLayout" zoomScaleNormal="100" workbookViewId="0">
      <selection activeCell="D6" sqref="D6"/>
    </sheetView>
  </sheetViews>
  <sheetFormatPr defaultRowHeight="15" x14ac:dyDescent="0.25"/>
  <cols>
    <col min="1" max="1" width="20.7109375" customWidth="1"/>
    <col min="2" max="2" width="20.7109375" style="7" customWidth="1"/>
    <col min="3" max="6" width="20.7109375" customWidth="1"/>
  </cols>
  <sheetData>
    <row r="1" spans="1:6" ht="15.75" x14ac:dyDescent="0.25">
      <c r="A1" s="15" t="s">
        <v>89</v>
      </c>
      <c r="B1" s="15"/>
    </row>
    <row r="2" spans="1:6" s="7" customFormat="1" ht="15.75" x14ac:dyDescent="0.25">
      <c r="A2" s="15"/>
      <c r="B2" s="15"/>
    </row>
    <row r="3" spans="1:6" x14ac:dyDescent="0.25">
      <c r="A3" s="7" t="s">
        <v>296</v>
      </c>
    </row>
    <row r="4" spans="1:6" s="7" customFormat="1" x14ac:dyDescent="0.25">
      <c r="A4" s="7" t="s">
        <v>126</v>
      </c>
    </row>
    <row r="6" spans="1:6" s="26" customFormat="1" ht="50.25" customHeight="1" x14ac:dyDescent="0.25">
      <c r="A6" s="10" t="s">
        <v>202</v>
      </c>
      <c r="B6" s="10" t="s">
        <v>104</v>
      </c>
      <c r="C6" s="10" t="s">
        <v>88</v>
      </c>
      <c r="D6" s="10" t="s">
        <v>106</v>
      </c>
      <c r="E6" s="10" t="s">
        <v>105</v>
      </c>
      <c r="F6" s="10" t="s">
        <v>107</v>
      </c>
    </row>
  </sheetData>
  <pageMargins left="0.70866141732283472" right="0.70866141732283472" top="0.74803149606299213" bottom="0.74803149606299213" header="0.31496062992125984" footer="0.31496062992125984"/>
  <pageSetup paperSize="9" fitToHeight="0" orientation="landscape" r:id="rId1"/>
  <headerFooter>
    <oddHeader>&amp;LCCDM Programme&amp;RFTE calculation</oddHeader>
    <oddFooter>&amp;L&amp;F&amp;C(c) Ministry of Health, NZ 2017&amp;R&amp;P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view="pageLayout" topLeftCell="A24" zoomScaleNormal="98" workbookViewId="0">
      <selection activeCell="D25" sqref="D25"/>
    </sheetView>
  </sheetViews>
  <sheetFormatPr defaultRowHeight="15" x14ac:dyDescent="0.25"/>
  <cols>
    <col min="1" max="1" width="21.42578125" style="12" customWidth="1"/>
    <col min="2" max="2" width="60.85546875" style="7" customWidth="1"/>
    <col min="3" max="3" width="62.85546875" style="7" customWidth="1"/>
    <col min="4" max="4" width="18.140625" style="12" customWidth="1"/>
    <col min="5" max="6" width="18.140625" style="7" customWidth="1"/>
    <col min="7" max="16384" width="9.140625" style="7"/>
  </cols>
  <sheetData>
    <row r="1" spans="1:4" ht="15.75" x14ac:dyDescent="0.25">
      <c r="A1" s="61" t="s">
        <v>215</v>
      </c>
      <c r="C1" s="70"/>
      <c r="D1" s="23"/>
    </row>
    <row r="2" spans="1:4" x14ac:dyDescent="0.25">
      <c r="A2" s="62" t="s">
        <v>237</v>
      </c>
    </row>
    <row r="3" spans="1:4" x14ac:dyDescent="0.25">
      <c r="A3" s="62" t="s">
        <v>238</v>
      </c>
    </row>
    <row r="4" spans="1:4" x14ac:dyDescent="0.25">
      <c r="A4" s="62" t="s">
        <v>244</v>
      </c>
    </row>
    <row r="5" spans="1:4" x14ac:dyDescent="0.25">
      <c r="A5" s="62" t="s">
        <v>245</v>
      </c>
    </row>
    <row r="6" spans="1:4" x14ac:dyDescent="0.25">
      <c r="A6" s="62" t="s">
        <v>246</v>
      </c>
    </row>
    <row r="7" spans="1:4" x14ac:dyDescent="0.25">
      <c r="A7" s="62" t="s">
        <v>247</v>
      </c>
    </row>
    <row r="8" spans="1:4" x14ac:dyDescent="0.25">
      <c r="A8" s="62" t="s">
        <v>248</v>
      </c>
    </row>
    <row r="9" spans="1:4" x14ac:dyDescent="0.25">
      <c r="A9" s="62" t="s">
        <v>222</v>
      </c>
    </row>
    <row r="10" spans="1:4" x14ac:dyDescent="0.25">
      <c r="A10" s="63"/>
    </row>
    <row r="11" spans="1:4" s="65" customFormat="1" x14ac:dyDescent="0.25">
      <c r="A11" s="64" t="s">
        <v>94</v>
      </c>
      <c r="B11" s="59" t="s">
        <v>212</v>
      </c>
      <c r="C11" s="59" t="s">
        <v>209</v>
      </c>
      <c r="D11" s="59" t="s">
        <v>210</v>
      </c>
    </row>
    <row r="12" spans="1:4" ht="186.75" customHeight="1" x14ac:dyDescent="0.25">
      <c r="A12" s="66" t="s">
        <v>223</v>
      </c>
      <c r="B12" s="59" t="s">
        <v>249</v>
      </c>
      <c r="C12" s="58" t="s">
        <v>250</v>
      </c>
      <c r="D12" s="59" t="s">
        <v>227</v>
      </c>
    </row>
    <row r="13" spans="1:4" s="36" customFormat="1" ht="225" x14ac:dyDescent="0.25">
      <c r="A13" s="66" t="s">
        <v>97</v>
      </c>
      <c r="B13" s="58" t="s">
        <v>251</v>
      </c>
      <c r="C13" s="58" t="s">
        <v>252</v>
      </c>
      <c r="D13" s="59" t="s">
        <v>227</v>
      </c>
    </row>
    <row r="14" spans="1:4" s="36" customFormat="1" ht="150" customHeight="1" x14ac:dyDescent="0.25">
      <c r="A14" s="66" t="s">
        <v>98</v>
      </c>
      <c r="B14" s="58" t="s">
        <v>253</v>
      </c>
      <c r="C14" s="59" t="s">
        <v>254</v>
      </c>
      <c r="D14" s="60" t="s">
        <v>211</v>
      </c>
    </row>
    <row r="15" spans="1:4" ht="114" customHeight="1" x14ac:dyDescent="0.25">
      <c r="A15" s="66" t="s">
        <v>224</v>
      </c>
      <c r="B15" s="58" t="s">
        <v>255</v>
      </c>
      <c r="C15" s="59" t="s">
        <v>256</v>
      </c>
      <c r="D15" s="59" t="s">
        <v>227</v>
      </c>
    </row>
    <row r="16" spans="1:4" ht="375" x14ac:dyDescent="0.25">
      <c r="A16" s="66" t="s">
        <v>191</v>
      </c>
      <c r="B16" s="58" t="s">
        <v>257</v>
      </c>
      <c r="C16" s="59" t="s">
        <v>258</v>
      </c>
      <c r="D16" s="59" t="s">
        <v>228</v>
      </c>
    </row>
    <row r="17" spans="1:4" ht="210" x14ac:dyDescent="0.25">
      <c r="A17" s="66" t="s">
        <v>85</v>
      </c>
      <c r="B17" s="58" t="s">
        <v>259</v>
      </c>
      <c r="C17" s="59" t="s">
        <v>260</v>
      </c>
      <c r="D17" s="60" t="s">
        <v>213</v>
      </c>
    </row>
    <row r="18" spans="1:4" s="36" customFormat="1" ht="162.75" customHeight="1" x14ac:dyDescent="0.25">
      <c r="A18" s="66" t="s">
        <v>23</v>
      </c>
      <c r="B18" s="58" t="s">
        <v>261</v>
      </c>
      <c r="C18" s="59" t="s">
        <v>262</v>
      </c>
      <c r="D18" s="60" t="s">
        <v>214</v>
      </c>
    </row>
    <row r="19" spans="1:4" ht="225" x14ac:dyDescent="0.25">
      <c r="A19" s="66" t="s">
        <v>263</v>
      </c>
      <c r="B19" s="58" t="s">
        <v>264</v>
      </c>
      <c r="C19" s="59" t="s">
        <v>265</v>
      </c>
      <c r="D19" s="60" t="s">
        <v>213</v>
      </c>
    </row>
    <row r="20" spans="1:4" s="36" customFormat="1" ht="294" customHeight="1" x14ac:dyDescent="0.25">
      <c r="A20" s="66" t="s">
        <v>99</v>
      </c>
      <c r="B20" s="58" t="s">
        <v>266</v>
      </c>
      <c r="C20" s="59" t="s">
        <v>267</v>
      </c>
      <c r="D20" s="60" t="s">
        <v>213</v>
      </c>
    </row>
    <row r="21" spans="1:4" ht="364.5" customHeight="1" x14ac:dyDescent="0.25">
      <c r="A21" s="66" t="s">
        <v>268</v>
      </c>
      <c r="B21" s="58" t="s">
        <v>269</v>
      </c>
      <c r="C21" s="59" t="s">
        <v>270</v>
      </c>
      <c r="D21" s="59" t="s">
        <v>227</v>
      </c>
    </row>
    <row r="22" spans="1:4" ht="45" x14ac:dyDescent="0.25">
      <c r="A22" s="66" t="s">
        <v>271</v>
      </c>
      <c r="B22" s="58" t="s">
        <v>272</v>
      </c>
      <c r="C22" s="58" t="s">
        <v>273</v>
      </c>
      <c r="D22" s="60"/>
    </row>
    <row r="23" spans="1:4" ht="240" x14ac:dyDescent="0.25">
      <c r="A23" s="66" t="s">
        <v>192</v>
      </c>
      <c r="B23" s="58" t="s">
        <v>274</v>
      </c>
      <c r="C23" s="58" t="s">
        <v>275</v>
      </c>
      <c r="D23" s="59" t="s">
        <v>276</v>
      </c>
    </row>
    <row r="24" spans="1:4" ht="153.75" customHeight="1" x14ac:dyDescent="0.25">
      <c r="A24" s="71" t="s">
        <v>225</v>
      </c>
      <c r="B24" s="67" t="s">
        <v>277</v>
      </c>
      <c r="C24" s="64" t="s">
        <v>278</v>
      </c>
      <c r="D24" s="64" t="s">
        <v>229</v>
      </c>
    </row>
    <row r="25" spans="1:4" ht="105" x14ac:dyDescent="0.25">
      <c r="A25" s="71" t="s">
        <v>226</v>
      </c>
      <c r="B25" s="67" t="s">
        <v>279</v>
      </c>
      <c r="C25" s="64" t="s">
        <v>280</v>
      </c>
      <c r="D25" s="68" t="s">
        <v>230</v>
      </c>
    </row>
    <row r="26" spans="1:4" x14ac:dyDescent="0.25">
      <c r="A26" s="72"/>
      <c r="B26" s="73"/>
      <c r="C26" s="74"/>
      <c r="D26" s="75"/>
    </row>
    <row r="30" spans="1:4" ht="33.75" customHeight="1" x14ac:dyDescent="0.25"/>
    <row r="33" ht="67.5" customHeight="1" x14ac:dyDescent="0.25"/>
  </sheetData>
  <pageMargins left="0.25" right="0.25" top="0.75" bottom="0.75" header="0.3" footer="0.3"/>
  <pageSetup paperSize="8" fitToHeight="0" orientation="landscape" r:id="rId1"/>
  <headerFooter>
    <oddHeader>&amp;LCCDM Programme&amp;RFTE calculation</oddHeader>
    <oddFooter>&amp;L&amp;F&amp;C(c) Ministry of Health, NZ 2017&amp;R&amp;P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Read 1st</vt:lpstr>
      <vt:lpstr>Schedule</vt:lpstr>
      <vt:lpstr>Example 1</vt:lpstr>
      <vt:lpstr>Example 2</vt:lpstr>
      <vt:lpstr>Table 1</vt:lpstr>
      <vt:lpstr>Table 2</vt:lpstr>
      <vt:lpstr>Table 3</vt:lpstr>
      <vt:lpstr>Staff profile</vt:lpstr>
      <vt:lpstr>AssumCalcs</vt:lpstr>
      <vt:lpstr>Table 4</vt:lpstr>
      <vt:lpstr>SSHW Defaults</vt:lpstr>
      <vt:lpstr>Table 5</vt:lpstr>
      <vt:lpstr>Table 6</vt:lpstr>
      <vt:lpstr>Example 3</vt:lpstr>
      <vt:lpstr>AssumCalcs!Print_Area</vt:lpstr>
      <vt:lpstr>'Example 3'!Print_Area</vt:lpstr>
      <vt:lpstr>'SSHW Defaults'!Print_Area</vt:lpstr>
      <vt:lpstr>'Staff profile'!Print_Area</vt:lpstr>
      <vt:lpstr>'Table 4'!Print_Area</vt:lpstr>
      <vt:lpstr>'Table 6'!Print_Area</vt:lpstr>
      <vt:lpstr>AssumCalcs!Print_Titles</vt:lpstr>
      <vt:lpstr>Schedule!Print_Titles</vt:lpstr>
      <vt:lpstr>'SSHW Defaults'!Print_Titles</vt:lpstr>
      <vt:lpstr>'Staff profile'!Print_Titles</vt:lpstr>
    </vt:vector>
  </TitlesOfParts>
  <Company>DHB Shared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Colette Breton</dc:creator>
  <cp:lastModifiedBy>Colette Breton</cp:lastModifiedBy>
  <cp:lastPrinted>2018-04-26T00:50:57Z</cp:lastPrinted>
  <dcterms:created xsi:type="dcterms:W3CDTF">2016-08-03T05:45:04Z</dcterms:created>
  <dcterms:modified xsi:type="dcterms:W3CDTF">2018-07-31T01:20:31Z</dcterms:modified>
</cp:coreProperties>
</file>